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Документы\(Баланс,Нормативка,Отчетность)\Баланс 2022\"/>
    </mc:Choice>
  </mc:AlternateContent>
  <bookViews>
    <workbookView xWindow="0" yWindow="0" windowWidth="23040" windowHeight="8808"/>
  </bookViews>
  <sheets>
    <sheet name="0503721" sheetId="1" r:id="rId1"/>
  </sheets>
  <calcPr calcId="152511" fullPrecision="0"/>
</workbook>
</file>

<file path=xl/calcChain.xml><?xml version="1.0" encoding="utf-8"?>
<calcChain xmlns="http://schemas.openxmlformats.org/spreadsheetml/2006/main">
  <c r="H22" i="1" l="1"/>
  <c r="H29" i="1"/>
  <c r="H28" i="1"/>
  <c r="H35" i="1"/>
  <c r="H51" i="1"/>
  <c r="H50" i="1"/>
  <c r="H57" i="1"/>
  <c r="H56" i="1"/>
  <c r="H55" i="1"/>
  <c r="H54" i="1"/>
  <c r="H69" i="1"/>
  <c r="H73" i="1"/>
  <c r="H72" i="1"/>
  <c r="H87" i="1"/>
  <c r="H86" i="1"/>
  <c r="H85" i="1"/>
  <c r="H84" i="1"/>
  <c r="E18" i="1" l="1"/>
  <c r="F18" i="1"/>
  <c r="G18" i="1"/>
  <c r="H19" i="1"/>
  <c r="H18" i="1" s="1"/>
  <c r="E21" i="1"/>
  <c r="F21" i="1"/>
  <c r="G21" i="1"/>
  <c r="H21" i="1"/>
  <c r="E24" i="1"/>
  <c r="F24" i="1"/>
  <c r="G24" i="1"/>
  <c r="H25" i="1"/>
  <c r="H24" i="1"/>
  <c r="E27" i="1"/>
  <c r="F27" i="1"/>
  <c r="G27" i="1"/>
  <c r="H27" i="1"/>
  <c r="E31" i="1"/>
  <c r="F31" i="1"/>
  <c r="G31" i="1"/>
  <c r="H32" i="1"/>
  <c r="H31" i="1" s="1"/>
  <c r="E34" i="1"/>
  <c r="F34" i="1"/>
  <c r="G34" i="1"/>
  <c r="H34" i="1"/>
  <c r="E42" i="1"/>
  <c r="F42" i="1"/>
  <c r="G42" i="1"/>
  <c r="H43" i="1"/>
  <c r="H42" i="1" s="1"/>
  <c r="E45" i="1"/>
  <c r="F45" i="1"/>
  <c r="G45" i="1"/>
  <c r="H46" i="1"/>
  <c r="H45" i="1" s="1"/>
  <c r="E49" i="1"/>
  <c r="F49" i="1"/>
  <c r="G49" i="1"/>
  <c r="H49" i="1"/>
  <c r="E53" i="1"/>
  <c r="F53" i="1"/>
  <c r="G53" i="1"/>
  <c r="H53" i="1"/>
  <c r="E59" i="1"/>
  <c r="F59" i="1"/>
  <c r="G59" i="1"/>
  <c r="H60" i="1"/>
  <c r="H59" i="1" s="1"/>
  <c r="E62" i="1"/>
  <c r="F62" i="1"/>
  <c r="G62" i="1"/>
  <c r="H63" i="1"/>
  <c r="H62" i="1" s="1"/>
  <c r="E65" i="1"/>
  <c r="F65" i="1"/>
  <c r="G65" i="1"/>
  <c r="H66" i="1"/>
  <c r="H65" i="1" s="1"/>
  <c r="E68" i="1"/>
  <c r="F68" i="1"/>
  <c r="G68" i="1"/>
  <c r="H68" i="1"/>
  <c r="E71" i="1"/>
  <c r="F71" i="1"/>
  <c r="G71" i="1"/>
  <c r="H71" i="1"/>
  <c r="E75" i="1"/>
  <c r="F75" i="1"/>
  <c r="G75" i="1"/>
  <c r="H76" i="1"/>
  <c r="H75" i="1" s="1"/>
  <c r="E83" i="1"/>
  <c r="F83" i="1"/>
  <c r="G83" i="1"/>
  <c r="H83" i="1"/>
  <c r="H91" i="1"/>
  <c r="E93" i="1"/>
  <c r="F93" i="1"/>
  <c r="G93" i="1"/>
  <c r="H94" i="1"/>
  <c r="H95" i="1"/>
  <c r="H93" i="1" s="1"/>
  <c r="E96" i="1"/>
  <c r="F96" i="1"/>
  <c r="G96" i="1"/>
  <c r="H97" i="1"/>
  <c r="H98" i="1"/>
  <c r="E99" i="1"/>
  <c r="F99" i="1"/>
  <c r="G99" i="1"/>
  <c r="H100" i="1"/>
  <c r="H99" i="1" s="1"/>
  <c r="H101" i="1"/>
  <c r="E102" i="1"/>
  <c r="F102" i="1"/>
  <c r="G102" i="1"/>
  <c r="H103" i="1"/>
  <c r="H104" i="1"/>
  <c r="H106" i="1"/>
  <c r="H107" i="1"/>
  <c r="E109" i="1"/>
  <c r="F109" i="1"/>
  <c r="G109" i="1"/>
  <c r="H110" i="1"/>
  <c r="H109" i="1" s="1"/>
  <c r="H111" i="1"/>
  <c r="E112" i="1"/>
  <c r="F112" i="1"/>
  <c r="F92" i="1" s="1"/>
  <c r="G112" i="1"/>
  <c r="G92" i="1" s="1"/>
  <c r="H118" i="1"/>
  <c r="H119" i="1"/>
  <c r="H112" i="1" s="1"/>
  <c r="H120" i="1"/>
  <c r="E123" i="1"/>
  <c r="F123" i="1"/>
  <c r="G123" i="1"/>
  <c r="H124" i="1"/>
  <c r="H125" i="1"/>
  <c r="H123" i="1" s="1"/>
  <c r="E126" i="1"/>
  <c r="F126" i="1"/>
  <c r="G126" i="1"/>
  <c r="H127" i="1"/>
  <c r="H128" i="1"/>
  <c r="E129" i="1"/>
  <c r="F129" i="1"/>
  <c r="G129" i="1"/>
  <c r="H130" i="1"/>
  <c r="H131" i="1"/>
  <c r="H129" i="1" s="1"/>
  <c r="E132" i="1"/>
  <c r="F132" i="1"/>
  <c r="G132" i="1"/>
  <c r="H133" i="1"/>
  <c r="H134" i="1"/>
  <c r="H132" i="1" s="1"/>
  <c r="E135" i="1"/>
  <c r="F135" i="1"/>
  <c r="G135" i="1"/>
  <c r="H136" i="1"/>
  <c r="H137" i="1"/>
  <c r="E138" i="1"/>
  <c r="F138" i="1"/>
  <c r="G138" i="1"/>
  <c r="H139" i="1"/>
  <c r="H138" i="1" s="1"/>
  <c r="H140" i="1"/>
  <c r="E147" i="1"/>
  <c r="F147" i="1"/>
  <c r="G147" i="1"/>
  <c r="H148" i="1"/>
  <c r="H149" i="1"/>
  <c r="H147" i="1" s="1"/>
  <c r="E150" i="1"/>
  <c r="F150" i="1"/>
  <c r="F146" i="1" s="1"/>
  <c r="G150" i="1"/>
  <c r="H151" i="1"/>
  <c r="H152" i="1"/>
  <c r="H150" i="1" s="1"/>
  <c r="E153" i="1"/>
  <c r="F153" i="1"/>
  <c r="G153" i="1"/>
  <c r="H154" i="1"/>
  <c r="H155" i="1"/>
  <c r="H156" i="1"/>
  <c r="H157" i="1"/>
  <c r="F48" i="1" l="1"/>
  <c r="E146" i="1"/>
  <c r="H135" i="1"/>
  <c r="E92" i="1"/>
  <c r="E48" i="1"/>
  <c r="G17" i="1"/>
  <c r="E122" i="1"/>
  <c r="G122" i="1"/>
  <c r="H96" i="1"/>
  <c r="F17" i="1"/>
  <c r="F90" i="1" s="1"/>
  <c r="H153" i="1"/>
  <c r="G146" i="1"/>
  <c r="H126" i="1"/>
  <c r="F122" i="1"/>
  <c r="F121" i="1" s="1"/>
  <c r="F89" i="1" s="1"/>
  <c r="H102" i="1"/>
  <c r="G48" i="1"/>
  <c r="E17" i="1"/>
  <c r="H122" i="1"/>
  <c r="E90" i="1"/>
  <c r="G121" i="1"/>
  <c r="G89" i="1" s="1"/>
  <c r="H48" i="1"/>
  <c r="H17" i="1"/>
  <c r="H90" i="1" s="1"/>
  <c r="H146" i="1"/>
  <c r="G90" i="1"/>
  <c r="H92" i="1"/>
  <c r="E121" i="1" l="1"/>
  <c r="E89" i="1" s="1"/>
  <c r="H121" i="1"/>
  <c r="H89" i="1" s="1"/>
</calcChain>
</file>

<file path=xl/sharedStrings.xml><?xml version="1.0" encoding="utf-8"?>
<sst xmlns="http://schemas.openxmlformats.org/spreadsheetml/2006/main" count="411" uniqueCount="298">
  <si>
    <t>ОТЧЕТ  О ФИНАНСОВЫХ РЕЗУЛЬТАТАХ ДЕЯТЕЛЬНОСТИ УЧРЕЖДЕНИЯ</t>
  </si>
  <si>
    <t>КОДЫ</t>
  </si>
  <si>
    <t>0503721</t>
  </si>
  <si>
    <t>Периодичность:  годовая</t>
  </si>
  <si>
    <t>Код</t>
  </si>
  <si>
    <t>Код анали-тики</t>
  </si>
  <si>
    <t>Деятельность</t>
  </si>
  <si>
    <t>Наименование показателя</t>
  </si>
  <si>
    <t>стро-</t>
  </si>
  <si>
    <t>с целевыми</t>
  </si>
  <si>
    <t>Итого</t>
  </si>
  <si>
    <t>ки</t>
  </si>
  <si>
    <t>средствами</t>
  </si>
  <si>
    <t>6</t>
  </si>
  <si>
    <t>7</t>
  </si>
  <si>
    <t>010</t>
  </si>
  <si>
    <t>100</t>
  </si>
  <si>
    <t>030</t>
  </si>
  <si>
    <t>120</t>
  </si>
  <si>
    <t>040</t>
  </si>
  <si>
    <t>130</t>
  </si>
  <si>
    <t>050</t>
  </si>
  <si>
    <t>140</t>
  </si>
  <si>
    <t>060</t>
  </si>
  <si>
    <t>150</t>
  </si>
  <si>
    <t>090</t>
  </si>
  <si>
    <t>170</t>
  </si>
  <si>
    <t>180</t>
  </si>
  <si>
    <t>Форма 0503721 с.2</t>
  </si>
  <si>
    <t>200</t>
  </si>
  <si>
    <t>160</t>
  </si>
  <si>
    <t>210</t>
  </si>
  <si>
    <t>220</t>
  </si>
  <si>
    <t>190</t>
  </si>
  <si>
    <t>230</t>
  </si>
  <si>
    <t>240</t>
  </si>
  <si>
    <t>250</t>
  </si>
  <si>
    <t>260</t>
  </si>
  <si>
    <t>290</t>
  </si>
  <si>
    <t>Форма 0503721 с.3</t>
  </si>
  <si>
    <t>270</t>
  </si>
  <si>
    <t>300</t>
  </si>
  <si>
    <t>301</t>
  </si>
  <si>
    <t>302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</si>
  <si>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</si>
  <si>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</si>
  <si>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</si>
  <si>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</si>
  <si>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</si>
  <si>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</si>
  <si>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</si>
  <si>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</si>
  <si>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</si>
  <si>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</si>
  <si>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</si>
  <si>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</si>
  <si>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</si>
  <si>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</si>
  <si>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</si>
  <si>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</si>
  <si>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</si>
  <si>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</si>
  <si>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370</t>
  </si>
  <si>
    <t>371</t>
  </si>
  <si>
    <t>х</t>
  </si>
  <si>
    <t>372</t>
  </si>
  <si>
    <t>Форма 0503721 с.4</t>
  </si>
  <si>
    <t>390</t>
  </si>
  <si>
    <t>510</t>
  </si>
  <si>
    <t>610</t>
  </si>
  <si>
    <t>520</t>
  </si>
  <si>
    <t>620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</si>
  <si>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</si>
  <si>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</si>
  <si>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</si>
  <si>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</si>
  <si>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</si>
  <si>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</si>
  <si>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</si>
  <si>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</si>
  <si>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</si>
  <si>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</si>
  <si>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</si>
  <si>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</si>
  <si>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</si>
  <si>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</si>
  <si>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</si>
  <si>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</si>
  <si>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</si>
  <si>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</si>
  <si>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</si>
  <si>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Форма 0503721 с.5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</si>
  <si>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</si>
  <si>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</si>
  <si>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</si>
  <si>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</si>
  <si>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</si>
  <si>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</si>
  <si>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</si>
  <si>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</si>
  <si>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</si>
  <si>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</si>
  <si>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</si>
  <si>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</si>
  <si>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>"________"    _______________  20 ___  г.</t>
  </si>
  <si>
    <t>Форма по ОКУД</t>
  </si>
  <si>
    <t>Дата</t>
  </si>
  <si>
    <t>по ОКПО</t>
  </si>
  <si>
    <t>Глава по БК</t>
  </si>
  <si>
    <t>по ОКЕИ</t>
  </si>
  <si>
    <t>на</t>
  </si>
  <si>
    <t>Учреждение</t>
  </si>
  <si>
    <t>Обособленное подразделение</t>
  </si>
  <si>
    <t>Учредитель</t>
  </si>
  <si>
    <t>Наименование органа, осуществляющего полномочия учредителя</t>
  </si>
  <si>
    <t>(подпись)</t>
  </si>
  <si>
    <t>(расшифровка подписи)</t>
  </si>
  <si>
    <t>Руководитель</t>
  </si>
  <si>
    <t>ИНН</t>
  </si>
  <si>
    <t>по ОКТМО</t>
  </si>
  <si>
    <t>Деятельность по</t>
  </si>
  <si>
    <t>государственному</t>
  </si>
  <si>
    <t>заданию</t>
  </si>
  <si>
    <t>Приносящая</t>
  </si>
  <si>
    <t>доход</t>
  </si>
  <si>
    <t>деятельность</t>
  </si>
  <si>
    <t>PRD</t>
  </si>
  <si>
    <t>IST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</si>
  <si>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</si>
  <si>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</si>
  <si>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</si>
  <si>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</si>
  <si>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</si>
  <si>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</si>
  <si>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</si>
  <si>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</si>
  <si>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</si>
  <si>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</si>
  <si>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glbuhg2</t>
  </si>
  <si>
    <t>ruk2</t>
  </si>
  <si>
    <t>ruk3</t>
  </si>
  <si>
    <t>450</t>
  </si>
  <si>
    <t>400</t>
  </si>
  <si>
    <t>431</t>
  </si>
  <si>
    <t>432</t>
  </si>
  <si>
    <t>Чистое изменение доходов будущих периодов</t>
  </si>
  <si>
    <t>Чистое изменение резервов предстоящих расходов</t>
  </si>
  <si>
    <t>41Х</t>
  </si>
  <si>
    <t>42Х</t>
  </si>
  <si>
    <t>43Х</t>
  </si>
  <si>
    <t>уменьшение затрат</t>
  </si>
  <si>
    <t>Серийный номер сертификата</t>
  </si>
  <si>
    <t>Документ подписан ЭЦП:</t>
  </si>
  <si>
    <t>Кем подписан</t>
  </si>
  <si>
    <t>Дата подписания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</si>
  <si>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</si>
  <si>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</si>
  <si>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</si>
  <si>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</si>
  <si>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</si>
  <si>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</si>
  <si>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pravopr</t>
  </si>
  <si>
    <t>oktmor</t>
  </si>
  <si>
    <t>ukonf</t>
  </si>
  <si>
    <t>pprch</t>
  </si>
  <si>
    <t>070</t>
  </si>
  <si>
    <t>110</t>
  </si>
  <si>
    <t>280</t>
  </si>
  <si>
    <t>391</t>
  </si>
  <si>
    <t>392</t>
  </si>
  <si>
    <t>451</t>
  </si>
  <si>
    <t>452</t>
  </si>
  <si>
    <t>Чистое поступление нематериальных активов</t>
  </si>
  <si>
    <t>Чистое поступление непроизведенных активов</t>
  </si>
  <si>
    <t>уменьшение стоимости основных средств</t>
  </si>
  <si>
    <t>уменьшение стоимости нематериальных активов</t>
  </si>
  <si>
    <t>уменьшение стоимости непроизведенных активов</t>
  </si>
  <si>
    <t>Чистое поступление материальных запасов</t>
  </si>
  <si>
    <t>Чистое изменение затрат на изготовление готовой продукции 
(работ, услуг)</t>
  </si>
  <si>
    <t xml:space="preserve">х
</t>
  </si>
  <si>
    <t>Чистое изменение расходов будущих периодов</t>
  </si>
  <si>
    <t>Чистое поступление денежных средств и их эквивалентов</t>
  </si>
  <si>
    <t>выбытие денежных средств и их эквивалентов</t>
  </si>
  <si>
    <t>Чистое поступление ценных бумаг, кроме акций</t>
  </si>
  <si>
    <t>уменьшение стоимости ценных бумаг, кроме акций и иных 
финансовых инструментов</t>
  </si>
  <si>
    <t>Чистое поступление акций и иных финансовых инструментов</t>
  </si>
  <si>
    <t>уменьшение стоимости акций и иных финансовых инструментов</t>
  </si>
  <si>
    <t>Чистое предоставление займов (ссуд)</t>
  </si>
  <si>
    <t>уменьшение задолженности по предоставленным займам (ссудам)</t>
  </si>
  <si>
    <t>уменьшение стоимости иных финансовых активов</t>
  </si>
  <si>
    <t>уменьшение дебиторской задолженности</t>
  </si>
  <si>
    <t>Чистое увеличение задолженности по внутренним привлеченным 
заимствованиям</t>
  </si>
  <si>
    <t>уменьшениезадолженности по внутренним привлеченным заимствованиям</t>
  </si>
  <si>
    <t>Чистое увеличение  задолженности по внешним привлеченным 
заимствованиям</t>
  </si>
  <si>
    <t>уменьшение задолженности по внешним привлеченным заимствованиям</t>
  </si>
  <si>
    <t>уменьшение прочей кредиторской задолженности</t>
  </si>
  <si>
    <t>Единица измерения: руб.</t>
  </si>
  <si>
    <t>Чистое поступление прав пользования</t>
  </si>
  <si>
    <t>уменьшение стоимости прав пользования</t>
  </si>
  <si>
    <t>уменьшение стоимости материальных запасов
      из них:</t>
  </si>
  <si>
    <t>35Х</t>
  </si>
  <si>
    <t>45Х</t>
  </si>
  <si>
    <t>Кечетжиева Л.К.</t>
  </si>
  <si>
    <t>01 января 2023 г.</t>
  </si>
  <si>
    <t>МБОУ «Школа № 68 имени 56-й Армии»</t>
  </si>
  <si>
    <t>Борзых А.И.</t>
  </si>
  <si>
    <t>907</t>
  </si>
  <si>
    <t>ГОД</t>
  </si>
  <si>
    <t>5</t>
  </si>
  <si>
    <t>01.01.2023</t>
  </si>
  <si>
    <t>3</t>
  </si>
  <si>
    <t>500</t>
  </si>
  <si>
    <t>Операции с финансовыми активами и обязательствами (стр.420 - стр.
510)</t>
  </si>
  <si>
    <t>Операции с финансовыми активами (стр. 430 + стр. 440 + стр. 450 + стр. 460 + стр. 470 + стр. 480)</t>
  </si>
  <si>
    <t>Чистое поступление иных финансовых активов</t>
  </si>
  <si>
    <t>Чистое увеличение дебиторской задолженности</t>
  </si>
  <si>
    <t>в том числе:
увеличение стоимости ценных бумаг, кроме акций и иных 
финансовых инструментов</t>
  </si>
  <si>
    <t>в том числе:
увеличение задолженности по предоставленным займам (ссудам)</t>
  </si>
  <si>
    <t>в том числе:
увеличение стоимости иных финансовых активов</t>
  </si>
  <si>
    <t>в том числе:
увеличение дебиторской задолженности</t>
  </si>
  <si>
    <t>Операции с обязательствами (стр.520 + стр.530 + стр.540+ стр.550+ стр.560)</t>
  </si>
  <si>
    <t>Чистое увеличение прочей кредиторской задолженности</t>
  </si>
  <si>
    <t>в том числе:
увеличение задолженности по внутренним привлеченным заимствованиям</t>
  </si>
  <si>
    <t>в том числе:
увеличение задолженности по внешним привлеченным заимствованиям</t>
  </si>
  <si>
    <t>в том числе:
увеличение прочей кредиторской задолженности</t>
  </si>
  <si>
    <t>Оплата труда и начисления на выплаты по оплате труда
                   в том числе:</t>
  </si>
  <si>
    <t>Оплата работ, услуг
                   в том числе:</t>
  </si>
  <si>
    <t>Доходы от собственности
                   в том числе:</t>
  </si>
  <si>
    <t>Доходы (стр.030 + стр.040 + стр.050 + стр.060 + стр.070 + стр.090 + стр.100 + стр.110)</t>
  </si>
  <si>
    <t>Доходы от оказания платных услуг (работ), компенсаций затрат
                   в том числе:</t>
  </si>
  <si>
    <t>Штрафы, пени, неустойки, возмещения ущерба
                   в том числе:</t>
  </si>
  <si>
    <t>Безвозмездные  поступления текущего характера
                   в том числе:</t>
  </si>
  <si>
    <t>Доходы от операций с активами
                   в том числе:</t>
  </si>
  <si>
    <t>Прочие доходы
                   в том числе:</t>
  </si>
  <si>
    <t>Безвозмездные недежные поступления в сектор государственного управления
                   в том числе:</t>
  </si>
  <si>
    <t>Расходы  (стр.160 + стр.170 + стр. 190 + стр.210 +                                                             стр. 230 + стр. 240 + стр. 250 + стр. 260 + стр. 270 )</t>
  </si>
  <si>
    <t>Обслуживание долговых обязательств
                   в том числе:</t>
  </si>
  <si>
    <t>Безвозмездные перечисления текущего характера организациям
                   в том числе:</t>
  </si>
  <si>
    <t>Безвозмездные перечисления бюджетам
                   в том числе:</t>
  </si>
  <si>
    <t>Социальное обеспечение
                   в том числе:</t>
  </si>
  <si>
    <t>Расходы по операциям с активами 
                   в том числе:</t>
  </si>
  <si>
    <t>Безвозмездные перечисления капитального характера организациям
                   в том числе:</t>
  </si>
  <si>
    <t>Чистый операционный результат (стр.301 - стр.302); (стр.310 + стр.410)</t>
  </si>
  <si>
    <t>Операционный результат до налогообложения  (стр.010 - стр.150)</t>
  </si>
  <si>
    <t>Налог на прибыль</t>
  </si>
  <si>
    <t>Операции с нефинансовыми активами (стр.320 + стр.330 + стр.350 + стр.360 + стр.370+ стр.380 + стр.390 + стр.400)</t>
  </si>
  <si>
    <t>Чистое поступление основных средств</t>
  </si>
  <si>
    <t>в том числе:
увеличение стоимости основных средств</t>
  </si>
  <si>
    <t>в том числе:
увеличение стоимости нематериальных активов</t>
  </si>
  <si>
    <t>в том числе:
увеличение стоимости непроизведенных активов</t>
  </si>
  <si>
    <t>в том числе:
увеличение стоимости материальных запасов
      из них:</t>
  </si>
  <si>
    <t>в том числе:
увеличение стоимости прав пользования</t>
  </si>
  <si>
    <t>в том числе:
поступление денежных средств и их эквивалентов</t>
  </si>
  <si>
    <t>Безвозмездные  поступления капитального характера
                   в том числе:</t>
  </si>
  <si>
    <t>Прочие расходы
                   в том числе:</t>
  </si>
  <si>
    <t>в том числе:
увеличение затрат</t>
  </si>
  <si>
    <t>в том числе:
увеличение стоимости акций и иных финансовых инструментов</t>
  </si>
  <si>
    <t>291</t>
  </si>
  <si>
    <t>Налоги, пошлины и сборы</t>
  </si>
  <si>
    <t>292</t>
  </si>
  <si>
    <t>Штрафы за нарушение законодательства о налогах и сборах, законодательства о страховых взносах</t>
  </si>
  <si>
    <t>295</t>
  </si>
  <si>
    <t>Другие экономические санкции</t>
  </si>
  <si>
    <t>Иные выплаты текущего характера организациям</t>
  </si>
  <si>
    <t>297</t>
  </si>
  <si>
    <t>271</t>
  </si>
  <si>
    <t>Амортизация</t>
  </si>
  <si>
    <t>Расходование материальных запасов</t>
  </si>
  <si>
    <t>272</t>
  </si>
  <si>
    <t>Социальные пособия и компенсации персоналу в денежной форме</t>
  </si>
  <si>
    <t>266</t>
  </si>
  <si>
    <t>221</t>
  </si>
  <si>
    <t>Услуги связи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</si>
  <si>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</si>
  <si>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</si>
  <si>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</si>
  <si>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</si>
  <si>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</si>
  <si>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</si>
  <si>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211</t>
  </si>
  <si>
    <t>Заработная плата</t>
  </si>
  <si>
    <t>213</t>
  </si>
  <si>
    <t>Начисления на выплаты по оплате труда</t>
  </si>
  <si>
    <t>Доходы от выбытия активов</t>
  </si>
  <si>
    <t>172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</si>
  <si>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</si>
  <si>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</si>
  <si>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155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</si>
  <si>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</si>
  <si>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131</t>
  </si>
  <si>
    <t>Доходы от оказания платных услуг (работ)</t>
  </si>
  <si>
    <t xml:space="preserve">  Управление образования города Ростова-на-Дону</t>
  </si>
  <si>
    <t>44854163</t>
  </si>
  <si>
    <t>6070100001</t>
  </si>
  <si>
    <t>02114417</t>
  </si>
  <si>
    <t>6163022347</t>
  </si>
  <si>
    <t>Главный бухгалтер
(руководитель централизованной бухгалтерии)</t>
  </si>
  <si>
    <t>Чернобривцева Д.В.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</si>
</sst>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8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i/>
      <sz val="9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sz val="10"/>
      <name val="Arial Cyr"/>
      <family val="2"/>
      <charset val="204"/>
    </font>
    <font>
      <b/>
      <i/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rgb="FFCCFFCC"/>
      </patternFill>
    </fill>
    <fill>
      <patternFill patternType="lightGray">
        <bgColor rgb="FFC0C0C0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6" fillId="0" borderId="0"/>
    <xf numFmtId="0" fontId="7" fillId="0" borderId="0"/>
    <xf numFmtId="0" fontId="32" fillId="0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7" fillId="23" borderId="8" applyNumberFormat="0" applyFon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</cellStyleXfs>
  <cellXfs count="19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0" fontId="2" fillId="0" borderId="0" xfId="0" applyFont="1" applyFill="1" applyBorder="1" applyAlignment="1">
      <alignment horizontal="left" wrapText="1"/>
    </xf>
    <xf numFmtId="49" fontId="2" fillId="0" borderId="12" xfId="0" applyNumberFormat="1" applyFont="1" applyFill="1" applyBorder="1" applyAlignment="1">
      <alignment horizontal="center"/>
    </xf>
    <xf numFmtId="164" fontId="2" fillId="0" borderId="14" xfId="0" applyNumberFormat="1" applyFont="1" applyBorder="1" applyAlignment="1" applyProtection="1">
      <alignment horizontal="righ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14" fontId="2" fillId="0" borderId="17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164" fontId="2" fillId="0" borderId="14" xfId="0" applyNumberFormat="1" applyFont="1" applyFill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9" fontId="33" fillId="0" borderId="0" xfId="55" applyNumberFormat="1" applyFont="1" applyAlignment="1">
      <alignment horizontal="left"/>
    </xf>
    <xf numFmtId="49" fontId="33" fillId="0" borderId="0" xfId="55" applyNumberFormat="1" applyFont="1" applyAlignment="1">
      <alignment horizontal="left"/>
    </xf>
    <xf numFmtId="164" fontId="25" fillId="24" borderId="14" xfId="0" applyNumberFormat="1" applyFont="1" applyFill="1" applyBorder="1" applyAlignment="1" applyProtection="1">
      <alignment horizontal="right"/>
    </xf>
    <xf numFmtId="164" fontId="25" fillId="0" borderId="14" xfId="0" applyNumberFormat="1" applyFont="1" applyBorder="1" applyAlignment="1" applyProtection="1">
      <alignment horizontal="right"/>
      <protection locked="0"/>
    </xf>
    <xf numFmtId="164" fontId="25" fillId="0" borderId="14" xfId="0" applyNumberFormat="1" applyFont="1" applyFill="1" applyBorder="1" applyAlignment="1" applyProtection="1">
      <alignment horizontal="right"/>
      <protection locked="0"/>
    </xf>
    <xf numFmtId="164" fontId="25" fillId="0" borderId="19" xfId="0" applyNumberFormat="1" applyFont="1" applyBorder="1" applyAlignment="1" applyProtection="1">
      <alignment horizontal="right"/>
      <protection locked="0"/>
    </xf>
    <xf numFmtId="164" fontId="25" fillId="0" borderId="15" xfId="0" applyNumberFormat="1" applyFont="1" applyBorder="1" applyAlignment="1" applyProtection="1">
      <alignment horizontal="right"/>
      <protection locked="0"/>
    </xf>
    <xf numFmtId="0" fontId="2" fillId="0" borderId="20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6" fillId="24" borderId="29" xfId="0" applyNumberFormat="1" applyFont="1" applyFill="1" applyBorder="1" applyAlignment="1" applyProtection="1">
      <alignment horizontal="center" wrapText="1"/>
    </xf>
    <xf numFmtId="49" fontId="2" fillId="24" borderId="30" xfId="0" applyNumberFormat="1" applyFont="1" applyFill="1" applyBorder="1" applyAlignment="1" applyProtection="1">
      <alignment horizontal="center"/>
    </xf>
    <xf numFmtId="49" fontId="2" fillId="24" borderId="19" xfId="0" applyNumberFormat="1" applyFont="1" applyFill="1" applyBorder="1" applyAlignment="1" applyProtection="1">
      <alignment horizontal="center"/>
    </xf>
    <xf numFmtId="164" fontId="25" fillId="25" borderId="19" xfId="0" applyNumberFormat="1" applyFont="1" applyFill="1" applyBorder="1" applyAlignment="1" applyProtection="1">
      <alignment horizontal="right"/>
    </xf>
    <xf numFmtId="164" fontId="25" fillId="25" borderId="31" xfId="0" applyNumberFormat="1" applyFont="1" applyFill="1" applyBorder="1" applyAlignment="1" applyProtection="1">
      <alignment horizontal="right"/>
    </xf>
    <xf numFmtId="49" fontId="5" fillId="24" borderId="32" xfId="0" applyNumberFormat="1" applyFont="1" applyFill="1" applyBorder="1" applyAlignment="1" applyProtection="1">
      <alignment horizontal="left" wrapText="1"/>
    </xf>
    <xf numFmtId="49" fontId="2" fillId="24" borderId="33" xfId="0" applyNumberFormat="1" applyFont="1" applyFill="1" applyBorder="1" applyAlignment="1" applyProtection="1">
      <alignment horizontal="center"/>
    </xf>
    <xf numFmtId="49" fontId="2" fillId="24" borderId="14" xfId="0" applyNumberFormat="1" applyFont="1" applyFill="1" applyBorder="1" applyAlignment="1" applyProtection="1">
      <alignment horizontal="center"/>
    </xf>
    <xf numFmtId="164" fontId="25" fillId="26" borderId="14" xfId="0" applyNumberFormat="1" applyFont="1" applyFill="1" applyBorder="1" applyAlignment="1" applyProtection="1">
      <alignment horizontal="right"/>
    </xf>
    <xf numFmtId="164" fontId="25" fillId="26" borderId="34" xfId="0" applyNumberFormat="1" applyFont="1" applyFill="1" applyBorder="1" applyAlignment="1" applyProtection="1">
      <alignment horizontal="right"/>
    </xf>
    <xf numFmtId="49" fontId="25" fillId="0" borderId="33" xfId="0" applyNumberFormat="1" applyFont="1" applyFill="1" applyBorder="1" applyAlignment="1" applyProtection="1">
      <alignment horizontal="center"/>
    </xf>
    <xf numFmtId="49" fontId="25" fillId="0" borderId="14" xfId="0" applyNumberFormat="1" applyFont="1" applyFill="1" applyBorder="1" applyAlignment="1" applyProtection="1">
      <alignment horizontal="center"/>
    </xf>
    <xf numFmtId="164" fontId="25" fillId="0" borderId="14" xfId="0" applyNumberFormat="1" applyFont="1" applyBorder="1" applyAlignment="1" applyProtection="1">
      <alignment horizontal="right"/>
    </xf>
    <xf numFmtId="164" fontId="25" fillId="27" borderId="34" xfId="0" applyNumberFormat="1" applyFont="1" applyFill="1" applyBorder="1" applyAlignment="1" applyProtection="1">
      <alignment horizontal="right"/>
    </xf>
    <xf numFmtId="49" fontId="25" fillId="0" borderId="32" xfId="0" applyNumberFormat="1" applyFont="1" applyFill="1" applyBorder="1" applyAlignment="1" applyProtection="1">
      <alignment horizontal="left" wrapText="1" indent="1"/>
    </xf>
    <xf numFmtId="164" fontId="25" fillId="0" borderId="14" xfId="0" applyNumberFormat="1" applyFont="1" applyFill="1" applyBorder="1" applyAlignment="1" applyProtection="1">
      <alignment horizontal="right"/>
    </xf>
    <xf numFmtId="49" fontId="25" fillId="0" borderId="32" xfId="0" applyNumberFormat="1" applyFont="1" applyFill="1" applyBorder="1" applyAlignment="1" applyProtection="1">
      <alignment horizontal="left" wrapText="1" indent="3"/>
    </xf>
    <xf numFmtId="49" fontId="25" fillId="0" borderId="35" xfId="0" applyNumberFormat="1" applyFont="1" applyFill="1" applyBorder="1" applyAlignment="1" applyProtection="1">
      <alignment horizontal="center"/>
    </xf>
    <xf numFmtId="49" fontId="25" fillId="0" borderId="15" xfId="0" applyNumberFormat="1" applyFont="1" applyFill="1" applyBorder="1" applyAlignment="1" applyProtection="1">
      <alignment horizontal="center"/>
    </xf>
    <xf numFmtId="164" fontId="25" fillId="0" borderId="15" xfId="0" applyNumberFormat="1" applyFont="1" applyFill="1" applyBorder="1" applyAlignment="1" applyProtection="1">
      <alignment horizontal="right"/>
    </xf>
    <xf numFmtId="164" fontId="25" fillId="27" borderId="36" xfId="0" applyNumberFormat="1" applyFont="1" applyFill="1" applyBorder="1" applyAlignment="1" applyProtection="1">
      <alignment horizontal="right"/>
    </xf>
    <xf numFmtId="0" fontId="2" fillId="0" borderId="0" xfId="0" applyFont="1" applyProtection="1"/>
    <xf numFmtId="49" fontId="2" fillId="0" borderId="22" xfId="0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49" fontId="5" fillId="24" borderId="29" xfId="0" applyNumberFormat="1" applyFont="1" applyFill="1" applyBorder="1" applyAlignment="1" applyProtection="1">
      <alignment horizontal="left" wrapText="1"/>
    </xf>
    <xf numFmtId="164" fontId="2" fillId="26" borderId="19" xfId="0" applyNumberFormat="1" applyFont="1" applyFill="1" applyBorder="1" applyAlignment="1" applyProtection="1">
      <alignment horizontal="right"/>
    </xf>
    <xf numFmtId="164" fontId="2" fillId="26" borderId="31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4"/>
    </xf>
    <xf numFmtId="49" fontId="2" fillId="0" borderId="33" xfId="0" applyNumberFormat="1" applyFont="1" applyFill="1" applyBorder="1" applyAlignment="1" applyProtection="1">
      <alignment horizontal="center"/>
    </xf>
    <xf numFmtId="49" fontId="2" fillId="0" borderId="14" xfId="0" applyNumberFormat="1" applyFont="1" applyFill="1" applyBorder="1" applyAlignment="1" applyProtection="1">
      <alignment horizontal="center"/>
    </xf>
    <xf numFmtId="164" fontId="2" fillId="0" borderId="14" xfId="0" applyNumberFormat="1" applyFont="1" applyFill="1" applyBorder="1" applyAlignment="1" applyProtection="1">
      <alignment horizontal="right"/>
    </xf>
    <xf numFmtId="164" fontId="2" fillId="27" borderId="34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1"/>
    </xf>
    <xf numFmtId="164" fontId="2" fillId="0" borderId="14" xfId="0" applyNumberFormat="1" applyFont="1" applyBorder="1" applyAlignment="1" applyProtection="1">
      <alignment horizontal="right"/>
    </xf>
    <xf numFmtId="164" fontId="2" fillId="26" borderId="14" xfId="0" applyNumberFormat="1" applyFont="1" applyFill="1" applyBorder="1" applyAlignment="1" applyProtection="1">
      <alignment horizontal="right"/>
    </xf>
    <xf numFmtId="164" fontId="2" fillId="26" borderId="34" xfId="0" applyNumberFormat="1" applyFont="1" applyFill="1" applyBorder="1" applyAlignment="1" applyProtection="1">
      <alignment horizontal="right"/>
    </xf>
    <xf numFmtId="49" fontId="26" fillId="24" borderId="32" xfId="0" applyNumberFormat="1" applyFont="1" applyFill="1" applyBorder="1" applyAlignment="1" applyProtection="1">
      <alignment horizontal="center" wrapText="1"/>
    </xf>
    <xf numFmtId="164" fontId="2" fillId="25" borderId="14" xfId="0" applyNumberFormat="1" applyFont="1" applyFill="1" applyBorder="1" applyAlignment="1" applyProtection="1">
      <alignment horizontal="right"/>
    </xf>
    <xf numFmtId="164" fontId="2" fillId="25" borderId="34" xfId="0" applyNumberFormat="1" applyFont="1" applyFill="1" applyBorder="1" applyAlignment="1" applyProtection="1">
      <alignment horizontal="right"/>
    </xf>
    <xf numFmtId="49" fontId="2" fillId="0" borderId="35" xfId="0" applyNumberFormat="1" applyFont="1" applyFill="1" applyBorder="1" applyAlignment="1" applyProtection="1">
      <alignment horizontal="center"/>
    </xf>
    <xf numFmtId="49" fontId="2" fillId="0" borderId="15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horizontal="right"/>
    </xf>
    <xf numFmtId="164" fontId="2" fillId="27" borderId="36" xfId="0" applyNumberFormat="1" applyFont="1" applyFill="1" applyBorder="1" applyAlignment="1" applyProtection="1">
      <alignment horizontal="right"/>
    </xf>
    <xf numFmtId="0" fontId="2" fillId="0" borderId="21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7" fillId="24" borderId="32" xfId="0" applyNumberFormat="1" applyFont="1" applyFill="1" applyBorder="1" applyAlignment="1" applyProtection="1">
      <alignment horizontal="center" wrapText="1"/>
    </xf>
    <xf numFmtId="164" fontId="2" fillId="28" borderId="14" xfId="0" applyNumberFormat="1" applyFont="1" applyFill="1" applyBorder="1" applyAlignment="1" applyProtection="1">
      <alignment horizontal="right"/>
    </xf>
    <xf numFmtId="164" fontId="2" fillId="28" borderId="34" xfId="0" applyNumberFormat="1" applyFont="1" applyFill="1" applyBorder="1" applyAlignment="1" applyProtection="1">
      <alignment horizontal="right"/>
    </xf>
    <xf numFmtId="49" fontId="2" fillId="24" borderId="32" xfId="0" applyNumberFormat="1" applyFont="1" applyFill="1" applyBorder="1" applyAlignment="1" applyProtection="1">
      <alignment horizontal="left" wrapText="1" indent="4"/>
    </xf>
    <xf numFmtId="49" fontId="24" fillId="24" borderId="32" xfId="0" applyNumberFormat="1" applyFont="1" applyFill="1" applyBorder="1" applyAlignment="1" applyProtection="1">
      <alignment horizontal="left" wrapText="1"/>
    </xf>
    <xf numFmtId="49" fontId="2" fillId="24" borderId="35" xfId="0" applyNumberFormat="1" applyFont="1" applyFill="1" applyBorder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vertical="center"/>
    </xf>
    <xf numFmtId="164" fontId="2" fillId="26" borderId="15" xfId="0" applyNumberFormat="1" applyFont="1" applyFill="1" applyBorder="1" applyAlignment="1" applyProtection="1">
      <alignment horizontal="right"/>
    </xf>
    <xf numFmtId="164" fontId="2" fillId="26" borderId="36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right"/>
    </xf>
    <xf numFmtId="49" fontId="25" fillId="24" borderId="29" xfId="0" applyNumberFormat="1" applyFont="1" applyFill="1" applyBorder="1" applyAlignment="1" applyProtection="1">
      <alignment horizontal="left" wrapText="1" indent="4"/>
    </xf>
    <xf numFmtId="49" fontId="25" fillId="24" borderId="30" xfId="0" applyNumberFormat="1" applyFont="1" applyFill="1" applyBorder="1" applyAlignment="1" applyProtection="1">
      <alignment horizontal="center"/>
    </xf>
    <xf numFmtId="164" fontId="25" fillId="27" borderId="31" xfId="0" applyNumberFormat="1" applyFont="1" applyFill="1" applyBorder="1" applyAlignment="1" applyProtection="1">
      <alignment horizontal="right"/>
    </xf>
    <xf numFmtId="49" fontId="25" fillId="24" borderId="32" xfId="0" applyNumberFormat="1" applyFont="1" applyFill="1" applyBorder="1" applyAlignment="1" applyProtection="1">
      <alignment horizontal="left" wrapText="1" indent="4"/>
    </xf>
    <xf numFmtId="49" fontId="25" fillId="24" borderId="33" xfId="0" applyNumberFormat="1" applyFont="1" applyFill="1" applyBorder="1" applyAlignment="1" applyProtection="1">
      <alignment horizontal="center"/>
    </xf>
    <xf numFmtId="49" fontId="25" fillId="24" borderId="14" xfId="0" applyNumberFormat="1" applyFont="1" applyFill="1" applyBorder="1" applyAlignment="1" applyProtection="1">
      <alignment horizontal="center"/>
    </xf>
    <xf numFmtId="49" fontId="26" fillId="24" borderId="32" xfId="0" applyNumberFormat="1" applyFont="1" applyFill="1" applyBorder="1" applyAlignment="1" applyProtection="1">
      <alignment horizontal="left" wrapText="1"/>
    </xf>
    <xf numFmtId="164" fontId="25" fillId="28" borderId="14" xfId="0" applyNumberFormat="1" applyFont="1" applyFill="1" applyBorder="1" applyAlignment="1" applyProtection="1">
      <alignment horizontal="right"/>
    </xf>
    <xf numFmtId="164" fontId="25" fillId="28" borderId="34" xfId="0" applyNumberFormat="1" applyFont="1" applyFill="1" applyBorder="1" applyAlignment="1" applyProtection="1">
      <alignment horizontal="right"/>
    </xf>
    <xf numFmtId="49" fontId="27" fillId="24" borderId="32" xfId="0" applyNumberFormat="1" applyFont="1" applyFill="1" applyBorder="1" applyAlignment="1" applyProtection="1">
      <alignment horizontal="left" wrapText="1"/>
    </xf>
    <xf numFmtId="164" fontId="25" fillId="25" borderId="14" xfId="0" applyNumberFormat="1" applyFont="1" applyFill="1" applyBorder="1" applyAlignment="1" applyProtection="1">
      <alignment horizontal="right"/>
    </xf>
    <xf numFmtId="164" fontId="25" fillId="25" borderId="34" xfId="0" applyNumberFormat="1" applyFont="1" applyFill="1" applyBorder="1" applyAlignment="1" applyProtection="1">
      <alignment horizontal="right"/>
    </xf>
    <xf numFmtId="49" fontId="25" fillId="24" borderId="35" xfId="0" applyNumberFormat="1" applyFont="1" applyFill="1" applyBorder="1" applyAlignment="1" applyProtection="1">
      <alignment horizontal="center"/>
    </xf>
    <xf numFmtId="49" fontId="25" fillId="24" borderId="15" xfId="0" applyNumberFormat="1" applyFont="1" applyFill="1" applyBorder="1" applyAlignment="1" applyProtection="1">
      <alignment horizontal="center"/>
    </xf>
    <xf numFmtId="49" fontId="27" fillId="24" borderId="29" xfId="0" applyNumberFormat="1" applyFont="1" applyFill="1" applyBorder="1" applyAlignment="1" applyProtection="1">
      <alignment horizontal="center" wrapText="1"/>
    </xf>
    <xf numFmtId="164" fontId="2" fillId="25" borderId="19" xfId="0" applyNumberFormat="1" applyFont="1" applyFill="1" applyBorder="1" applyAlignment="1" applyProtection="1">
      <alignment horizontal="right"/>
    </xf>
    <xf numFmtId="164" fontId="2" fillId="25" borderId="31" xfId="0" applyNumberFormat="1" applyFont="1" applyFill="1" applyBorder="1" applyAlignment="1" applyProtection="1">
      <alignment horizontal="right"/>
    </xf>
    <xf numFmtId="49" fontId="2" fillId="24" borderId="15" xfId="0" applyNumberFormat="1" applyFont="1" applyFill="1" applyBorder="1" applyAlignment="1" applyProtection="1">
      <alignment horizontal="center"/>
    </xf>
    <xf numFmtId="49" fontId="25" fillId="0" borderId="14" xfId="0" applyNumberFormat="1" applyFont="1" applyFill="1" applyBorder="1" applyAlignment="1" applyProtection="1">
      <alignment horizontal="center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49" fontId="25" fillId="0" borderId="32" xfId="0" applyNumberFormat="1" applyFont="1" applyFill="1" applyBorder="1" applyAlignment="1" applyProtection="1">
      <alignment horizontal="left" wrapText="1" indent="4"/>
    </xf>
    <xf numFmtId="0" fontId="2" fillId="0" borderId="17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5" fillId="24" borderId="19" xfId="0" applyNumberFormat="1" applyFont="1" applyFill="1" applyBorder="1" applyAlignment="1" applyProtection="1">
      <alignment horizontal="center" wrapText="1"/>
    </xf>
    <xf numFmtId="49" fontId="2" fillId="29" borderId="32" xfId="0" applyNumberFormat="1" applyFont="1" applyFill="1" applyBorder="1" applyAlignment="1" applyProtection="1">
      <alignment horizontal="left" wrapText="1" indent="4"/>
    </xf>
    <xf numFmtId="49" fontId="2" fillId="29" borderId="33" xfId="0" applyNumberFormat="1" applyFont="1" applyFill="1" applyBorder="1" applyAlignment="1" applyProtection="1">
      <alignment horizontal="center"/>
    </xf>
    <xf numFmtId="49" fontId="2" fillId="29" borderId="14" xfId="0" applyNumberFormat="1" applyFont="1" applyFill="1" applyBorder="1" applyAlignment="1" applyProtection="1">
      <alignment horizontal="center"/>
      <protection locked="0"/>
    </xf>
    <xf numFmtId="164" fontId="2" fillId="29" borderId="14" xfId="0" applyNumberFormat="1" applyFont="1" applyFill="1" applyBorder="1" applyAlignment="1" applyProtection="1">
      <alignment horizontal="right"/>
      <protection locked="0"/>
    </xf>
    <xf numFmtId="164" fontId="2" fillId="30" borderId="34" xfId="0" applyNumberFormat="1" applyFont="1" applyFill="1" applyBorder="1" applyAlignment="1" applyProtection="1">
      <alignment horizontal="right"/>
    </xf>
    <xf numFmtId="0" fontId="2" fillId="29" borderId="0" xfId="0" applyFont="1" applyFill="1"/>
    <xf numFmtId="164" fontId="25" fillId="29" borderId="14" xfId="0" applyNumberFormat="1" applyFont="1" applyFill="1" applyBorder="1" applyAlignment="1" applyProtection="1">
      <alignment horizontal="right"/>
      <protection locked="0"/>
    </xf>
    <xf numFmtId="49" fontId="25" fillId="29" borderId="32" xfId="0" applyNumberFormat="1" applyFont="1" applyFill="1" applyBorder="1" applyAlignment="1" applyProtection="1">
      <alignment horizontal="left" wrapText="1" indent="4"/>
    </xf>
    <xf numFmtId="49" fontId="25" fillId="29" borderId="33" xfId="0" applyNumberFormat="1" applyFont="1" applyFill="1" applyBorder="1" applyAlignment="1" applyProtection="1">
      <alignment horizontal="center"/>
    </xf>
    <xf numFmtId="49" fontId="25" fillId="29" borderId="14" xfId="0" applyNumberFormat="1" applyFont="1" applyFill="1" applyBorder="1" applyAlignment="1" applyProtection="1">
      <alignment horizontal="center"/>
      <protection locked="0"/>
    </xf>
    <xf numFmtId="164" fontId="25" fillId="30" borderId="34" xfId="0" applyNumberFormat="1" applyFont="1" applyFill="1" applyBorder="1" applyAlignment="1" applyProtection="1">
      <alignment horizontal="right"/>
    </xf>
    <xf numFmtId="164" fontId="25" fillId="31" borderId="14" xfId="0" applyNumberFormat="1" applyFont="1" applyFill="1" applyBorder="1" applyAlignment="1" applyProtection="1">
      <alignment horizontal="right"/>
    </xf>
    <xf numFmtId="49" fontId="34" fillId="0" borderId="0" xfId="0" applyNumberFormat="1" applyFont="1" applyAlignment="1">
      <alignment wrapText="1"/>
    </xf>
    <xf numFmtId="0" fontId="36" fillId="0" borderId="0" xfId="0" applyFont="1"/>
    <xf numFmtId="0" fontId="37" fillId="0" borderId="0" xfId="0" applyFont="1"/>
    <xf numFmtId="49" fontId="37" fillId="0" borderId="0" xfId="0" applyNumberFormat="1" applyFont="1" applyAlignment="1"/>
    <xf numFmtId="0" fontId="30" fillId="29" borderId="41" xfId="0" applyFont="1" applyFill="1" applyBorder="1" applyAlignment="1">
      <alignment horizontal="center"/>
    </xf>
    <xf numFmtId="49" fontId="30" fillId="29" borderId="41" xfId="0" applyNumberFormat="1" applyFont="1" applyFill="1" applyBorder="1" applyAlignment="1">
      <alignment horizontal="left" indent="1"/>
    </xf>
    <xf numFmtId="49" fontId="34" fillId="0" borderId="0" xfId="0" applyNumberFormat="1" applyFont="1" applyAlignment="1">
      <alignment horizontal="left" wrapText="1"/>
    </xf>
    <xf numFmtId="49" fontId="35" fillId="0" borderId="0" xfId="0" applyNumberFormat="1" applyFont="1" applyBorder="1" applyAlignment="1">
      <alignment wrapText="1"/>
    </xf>
    <xf numFmtId="49" fontId="34" fillId="0" borderId="11" xfId="0" applyNumberFormat="1" applyFont="1" applyBorder="1" applyAlignment="1" applyProtection="1">
      <alignment horizontal="center" wrapText="1"/>
      <protection locked="0"/>
    </xf>
    <xf numFmtId="49" fontId="34" fillId="0" borderId="13" xfId="0" applyNumberFormat="1" applyFont="1" applyBorder="1" applyAlignment="1">
      <alignment horizontal="center" wrapText="1"/>
    </xf>
    <xf numFmtId="49" fontId="34" fillId="0" borderId="0" xfId="0" applyNumberFormat="1" applyFont="1" applyBorder="1" applyAlignment="1">
      <alignment horizontal="center" wrapText="1"/>
    </xf>
    <xf numFmtId="0" fontId="29" fillId="29" borderId="42" xfId="0" applyFont="1" applyFill="1" applyBorder="1" applyAlignment="1">
      <alignment horizontal="right"/>
    </xf>
    <xf numFmtId="0" fontId="29" fillId="29" borderId="0" xfId="0" applyFont="1" applyFill="1" applyBorder="1" applyAlignment="1">
      <alignment horizontal="right"/>
    </xf>
    <xf numFmtId="0" fontId="29" fillId="29" borderId="43" xfId="0" applyFont="1" applyFill="1" applyBorder="1" applyAlignment="1">
      <alignment horizontal="right"/>
    </xf>
    <xf numFmtId="0" fontId="29" fillId="29" borderId="39" xfId="0" applyFont="1" applyFill="1" applyBorder="1" applyAlignment="1">
      <alignment horizontal="right"/>
    </xf>
    <xf numFmtId="49" fontId="31" fillId="29" borderId="0" xfId="0" applyNumberFormat="1" applyFont="1" applyFill="1" applyBorder="1" applyAlignment="1">
      <alignment horizontal="left" indent="1"/>
    </xf>
    <xf numFmtId="49" fontId="31" fillId="29" borderId="38" xfId="0" applyNumberFormat="1" applyFont="1" applyFill="1" applyBorder="1" applyAlignment="1">
      <alignment horizontal="left" indent="1"/>
    </xf>
    <xf numFmtId="14" fontId="31" fillId="29" borderId="0" xfId="0" applyNumberFormat="1" applyFont="1" applyFill="1" applyBorder="1" applyAlignment="1">
      <alignment horizontal="left" indent="1"/>
    </xf>
    <xf numFmtId="14" fontId="31" fillId="29" borderId="38" xfId="0" applyNumberFormat="1" applyFont="1" applyFill="1" applyBorder="1" applyAlignment="1">
      <alignment horizontal="left" indent="1"/>
    </xf>
    <xf numFmtId="49" fontId="31" fillId="29" borderId="39" xfId="0" applyNumberFormat="1" applyFont="1" applyFill="1" applyBorder="1" applyAlignment="1">
      <alignment horizontal="left" wrapText="1" indent="1"/>
    </xf>
    <xf numFmtId="49" fontId="31" fillId="29" borderId="40" xfId="0" applyNumberFormat="1" applyFont="1" applyFill="1" applyBorder="1" applyAlignment="1">
      <alignment horizontal="left" wrapText="1" indent="1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9" fillId="29" borderId="48" xfId="0" applyFont="1" applyFill="1" applyBorder="1" applyAlignment="1">
      <alignment horizontal="right"/>
    </xf>
    <xf numFmtId="0" fontId="29" fillId="29" borderId="41" xfId="0" applyFont="1" applyFill="1" applyBorder="1" applyAlignment="1">
      <alignment horizontal="right"/>
    </xf>
    <xf numFmtId="49" fontId="31" fillId="29" borderId="41" xfId="0" applyNumberFormat="1" applyFont="1" applyFill="1" applyBorder="1" applyAlignment="1">
      <alignment horizontal="left" indent="1"/>
    </xf>
    <xf numFmtId="49" fontId="31" fillId="29" borderId="44" xfId="0" applyNumberFormat="1" applyFont="1" applyFill="1" applyBorder="1" applyAlignment="1">
      <alignment horizontal="left" inden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left" wrapText="1"/>
      <protection locked="0"/>
    </xf>
    <xf numFmtId="0" fontId="0" fillId="0" borderId="11" xfId="0" applyNumberFormat="1" applyBorder="1" applyAlignment="1" applyProtection="1">
      <alignment horizontal="left" wrapText="1"/>
      <protection locked="0"/>
    </xf>
    <xf numFmtId="0" fontId="0" fillId="0" borderId="49" xfId="0" applyNumberFormat="1" applyBorder="1" applyAlignment="1" applyProtection="1">
      <alignment horizontal="left" wrapText="1"/>
      <protection locked="0"/>
    </xf>
  </cellXfs>
  <cellStyles count="6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Обычный 4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Связанная ячейка" xfId="62" builtinId="24" customBuiltin="1"/>
    <cellStyle name="Связанная ячейка 2" xfId="63"/>
    <cellStyle name="Текст предупреждения" xfId="64" builtinId="11" customBuiltin="1"/>
    <cellStyle name="Текст предупреждения 2" xfId="65"/>
    <cellStyle name="Хороший" xfId="66" builtinId="26" customBuiltin="1"/>
    <cellStyle name="Хороший 2" xfId="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165</xdr:row>
      <xdr:rowOff>57150</xdr:rowOff>
    </xdr:from>
    <xdr:to>
      <xdr:col>4</xdr:col>
      <xdr:colOff>1038225</xdr:colOff>
      <xdr:row>165</xdr:row>
      <xdr:rowOff>581025</xdr:rowOff>
    </xdr:to>
    <xdr:pic>
      <xdr:nvPicPr>
        <xdr:cNvPr id="11828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30041850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178"/>
  <sheetViews>
    <sheetView tabSelected="1" zoomScaleNormal="100" workbookViewId="0">
      <selection activeCell="H4" sqref="H4:H11"/>
    </sheetView>
  </sheetViews>
  <sheetFormatPr defaultColWidth="9.109375" defaultRowHeight="15" x14ac:dyDescent="0.25"/>
  <cols>
    <col min="1" max="1" width="0.88671875" style="1" customWidth="1"/>
    <col min="2" max="2" width="62.33203125" style="13" customWidth="1"/>
    <col min="3" max="3" width="4.6640625" style="13" customWidth="1"/>
    <col min="4" max="4" width="5.5546875" style="13" customWidth="1"/>
    <col min="5" max="6" width="17.6640625" style="13" customWidth="1"/>
    <col min="7" max="8" width="17.6640625" style="12" customWidth="1"/>
    <col min="9" max="9" width="9.109375" style="1" hidden="1" customWidth="1"/>
    <col min="10" max="10" width="10.33203125" style="1" hidden="1" customWidth="1"/>
    <col min="11" max="11" width="0.88671875" style="1" customWidth="1"/>
    <col min="12" max="16384" width="9.109375" style="1"/>
  </cols>
  <sheetData>
    <row r="1" spans="2:10" ht="5.0999999999999996" customHeight="1" thickBot="1" x14ac:dyDescent="0.3"/>
    <row r="2" spans="2:10" x14ac:dyDescent="0.25">
      <c r="B2" s="185" t="s">
        <v>0</v>
      </c>
      <c r="C2" s="186"/>
      <c r="D2" s="186"/>
      <c r="E2" s="186"/>
      <c r="F2" s="186"/>
      <c r="G2" s="187"/>
      <c r="H2" s="30" t="s">
        <v>1</v>
      </c>
      <c r="I2" s="6"/>
      <c r="J2" s="3" t="s">
        <v>127</v>
      </c>
    </row>
    <row r="3" spans="2:10" x14ac:dyDescent="0.25">
      <c r="B3" s="2"/>
      <c r="C3" s="2"/>
      <c r="D3" s="2"/>
      <c r="E3" s="2"/>
      <c r="F3" s="2"/>
      <c r="G3" s="7" t="s">
        <v>105</v>
      </c>
      <c r="H3" s="31" t="s">
        <v>2</v>
      </c>
      <c r="I3" s="6" t="s">
        <v>208</v>
      </c>
      <c r="J3" s="3" t="s">
        <v>126</v>
      </c>
    </row>
    <row r="4" spans="2:10" x14ac:dyDescent="0.25">
      <c r="B4" s="4"/>
      <c r="C4" s="3" t="s">
        <v>110</v>
      </c>
      <c r="D4" s="191" t="s">
        <v>203</v>
      </c>
      <c r="E4" s="191"/>
      <c r="F4" s="3"/>
      <c r="G4" s="7" t="s">
        <v>106</v>
      </c>
      <c r="H4" s="27">
        <v>44927</v>
      </c>
      <c r="I4" s="6" t="s">
        <v>211</v>
      </c>
      <c r="J4" s="3" t="s">
        <v>128</v>
      </c>
    </row>
    <row r="5" spans="2:10" x14ac:dyDescent="0.25">
      <c r="B5" s="5" t="s">
        <v>111</v>
      </c>
      <c r="C5" s="193" t="s">
        <v>204</v>
      </c>
      <c r="D5" s="193"/>
      <c r="E5" s="193"/>
      <c r="F5" s="193"/>
      <c r="G5" s="7" t="s">
        <v>107</v>
      </c>
      <c r="H5" s="26" t="s">
        <v>292</v>
      </c>
      <c r="I5" s="6" t="s">
        <v>209</v>
      </c>
      <c r="J5" s="3" t="s">
        <v>129</v>
      </c>
    </row>
    <row r="6" spans="2:10" ht="13.2" customHeight="1" x14ac:dyDescent="0.25">
      <c r="B6" s="5" t="s">
        <v>112</v>
      </c>
      <c r="C6" s="194"/>
      <c r="D6" s="194"/>
      <c r="E6" s="194"/>
      <c r="F6" s="194"/>
      <c r="G6" s="7" t="s">
        <v>118</v>
      </c>
      <c r="H6" s="141">
        <v>6165090991</v>
      </c>
      <c r="I6" s="6"/>
      <c r="J6" s="3" t="s">
        <v>130</v>
      </c>
    </row>
    <row r="7" spans="2:10" ht="11.4" customHeight="1" x14ac:dyDescent="0.25">
      <c r="B7" s="5" t="s">
        <v>113</v>
      </c>
      <c r="C7" s="194" t="s">
        <v>291</v>
      </c>
      <c r="D7" s="194"/>
      <c r="E7" s="194"/>
      <c r="F7" s="194"/>
      <c r="G7" s="7" t="s">
        <v>119</v>
      </c>
      <c r="H7" s="25" t="s">
        <v>293</v>
      </c>
      <c r="I7" s="6" t="s">
        <v>210</v>
      </c>
      <c r="J7" s="3" t="s">
        <v>131</v>
      </c>
    </row>
    <row r="8" spans="2:10" x14ac:dyDescent="0.25">
      <c r="C8" s="192"/>
      <c r="D8" s="192"/>
      <c r="E8" s="192"/>
      <c r="F8" s="192"/>
      <c r="G8" s="7" t="s">
        <v>107</v>
      </c>
      <c r="H8" s="26" t="s">
        <v>294</v>
      </c>
      <c r="I8" s="6"/>
      <c r="J8" s="3" t="s">
        <v>132</v>
      </c>
    </row>
    <row r="9" spans="2:10" ht="12" customHeight="1" x14ac:dyDescent="0.25">
      <c r="B9" s="5" t="s">
        <v>114</v>
      </c>
      <c r="C9" s="193"/>
      <c r="D9" s="193"/>
      <c r="E9" s="193"/>
      <c r="F9" s="193"/>
      <c r="G9" s="7" t="s">
        <v>118</v>
      </c>
      <c r="H9" s="26" t="s">
        <v>295</v>
      </c>
      <c r="I9" s="6"/>
      <c r="J9" s="3" t="s">
        <v>133</v>
      </c>
    </row>
    <row r="10" spans="2:10" x14ac:dyDescent="0.25">
      <c r="B10" s="8" t="s">
        <v>3</v>
      </c>
      <c r="C10"/>
      <c r="D10" s="6"/>
      <c r="E10" s="9"/>
      <c r="F10" s="9"/>
      <c r="G10" s="7" t="s">
        <v>108</v>
      </c>
      <c r="H10" s="142" t="s">
        <v>206</v>
      </c>
      <c r="I10" s="6" t="s">
        <v>207</v>
      </c>
      <c r="J10" s="3" t="s">
        <v>134</v>
      </c>
    </row>
    <row r="11" spans="2:10" ht="15.6" thickBot="1" x14ac:dyDescent="0.3">
      <c r="B11" s="4" t="s">
        <v>196</v>
      </c>
      <c r="C11"/>
      <c r="D11" s="6"/>
      <c r="E11" s="9"/>
      <c r="F11" s="9"/>
      <c r="G11" s="7" t="s">
        <v>109</v>
      </c>
      <c r="H11" s="10">
        <v>383</v>
      </c>
      <c r="I11" s="6"/>
      <c r="J11" s="3" t="s">
        <v>135</v>
      </c>
    </row>
    <row r="12" spans="2:10" x14ac:dyDescent="0.25">
      <c r="B12" s="9"/>
      <c r="C12" s="9"/>
      <c r="D12" s="9"/>
      <c r="E12" s="9"/>
      <c r="F12" s="9"/>
      <c r="G12" s="9"/>
      <c r="H12" s="9"/>
      <c r="I12" s="6"/>
      <c r="J12" s="3" t="s">
        <v>136</v>
      </c>
    </row>
    <row r="13" spans="2:10" s="3" customFormat="1" ht="12" customHeight="1" x14ac:dyDescent="0.2">
      <c r="B13" s="43"/>
      <c r="C13" s="44" t="s">
        <v>4</v>
      </c>
      <c r="D13" s="188" t="s">
        <v>5</v>
      </c>
      <c r="E13" s="45" t="s">
        <v>6</v>
      </c>
      <c r="F13" s="45" t="s">
        <v>120</v>
      </c>
      <c r="G13" s="46" t="s">
        <v>123</v>
      </c>
      <c r="H13" s="47"/>
      <c r="I13" s="6"/>
      <c r="J13" s="3" t="s">
        <v>137</v>
      </c>
    </row>
    <row r="14" spans="2:10" s="3" customFormat="1" ht="12" customHeight="1" x14ac:dyDescent="0.2">
      <c r="B14" s="48" t="s">
        <v>7</v>
      </c>
      <c r="C14" s="49" t="s">
        <v>8</v>
      </c>
      <c r="D14" s="189"/>
      <c r="E14" s="50" t="s">
        <v>9</v>
      </c>
      <c r="F14" s="50" t="s">
        <v>121</v>
      </c>
      <c r="G14" s="51" t="s">
        <v>124</v>
      </c>
      <c r="H14" s="52" t="s">
        <v>10</v>
      </c>
      <c r="I14" s="6" t="s">
        <v>205</v>
      </c>
      <c r="J14" s="3" t="s">
        <v>138</v>
      </c>
    </row>
    <row r="15" spans="2:10" s="3" customFormat="1" ht="12" customHeight="1" x14ac:dyDescent="0.2">
      <c r="B15" s="53"/>
      <c r="C15" s="49" t="s">
        <v>11</v>
      </c>
      <c r="D15" s="190"/>
      <c r="E15" s="54" t="s">
        <v>12</v>
      </c>
      <c r="F15" s="50" t="s">
        <v>122</v>
      </c>
      <c r="G15" s="51" t="s">
        <v>125</v>
      </c>
      <c r="H15" s="52"/>
      <c r="I15" s="6"/>
      <c r="J15" s="3" t="s">
        <v>139</v>
      </c>
    </row>
    <row r="16" spans="2:10" s="3" customFormat="1" ht="12" customHeight="1" thickBot="1" x14ac:dyDescent="0.25">
      <c r="B16" s="55">
        <v>1</v>
      </c>
      <c r="C16" s="56">
        <v>2</v>
      </c>
      <c r="D16" s="56">
        <v>3</v>
      </c>
      <c r="E16" s="57">
        <v>4</v>
      </c>
      <c r="F16" s="57">
        <v>5</v>
      </c>
      <c r="G16" s="46" t="s">
        <v>13</v>
      </c>
      <c r="H16" s="58" t="s">
        <v>14</v>
      </c>
      <c r="I16" s="6"/>
      <c r="J16" s="3" t="s">
        <v>140</v>
      </c>
    </row>
    <row r="17" spans="2:10" s="3" customFormat="1" ht="24" x14ac:dyDescent="0.25">
      <c r="B17" s="59" t="s">
        <v>228</v>
      </c>
      <c r="C17" s="60" t="s">
        <v>15</v>
      </c>
      <c r="D17" s="61" t="s">
        <v>16</v>
      </c>
      <c r="E17" s="62">
        <f>E18+E21+E24+E27+E31+E34+E42+E45</f>
        <v>7683126.9500000002</v>
      </c>
      <c r="F17" s="62">
        <f>F18+F21+F24+F27+F31+F34+F42+F45</f>
        <v>39910173.189999998</v>
      </c>
      <c r="G17" s="62">
        <f>G18+G21+G24+G27+G31+G34+G42+G45</f>
        <v>1213295.23</v>
      </c>
      <c r="H17" s="63">
        <f>H18+H21+H24+H27+H31+H34+H42+H45</f>
        <v>48806595.369999997</v>
      </c>
    </row>
    <row r="18" spans="2:10" s="3" customFormat="1" ht="22.8" x14ac:dyDescent="0.2">
      <c r="B18" s="64" t="s">
        <v>227</v>
      </c>
      <c r="C18" s="65" t="s">
        <v>17</v>
      </c>
      <c r="D18" s="66" t="s">
        <v>18</v>
      </c>
      <c r="E18" s="67">
        <f>SUM(E19:E20)</f>
        <v>0</v>
      </c>
      <c r="F18" s="67">
        <f>SUM(F19:F20)</f>
        <v>0</v>
      </c>
      <c r="G18" s="67">
        <f>SUM(G19:G20)</f>
        <v>0</v>
      </c>
      <c r="H18" s="68">
        <f>SUM(H19:H20)</f>
        <v>0</v>
      </c>
    </row>
    <row r="19" spans="2:10" s="3" customFormat="1" ht="10.199999999999999" x14ac:dyDescent="0.2">
      <c r="B19" s="151"/>
      <c r="C19" s="152"/>
      <c r="D19" s="153"/>
      <c r="E19" s="155"/>
      <c r="F19" s="155"/>
      <c r="G19" s="150"/>
      <c r="H19" s="154">
        <f>SUM(E19:G19)</f>
        <v>0</v>
      </c>
      <c r="I19" s="149"/>
      <c r="J19" s="149"/>
    </row>
    <row r="20" spans="2:10" s="3" customFormat="1" ht="10.199999999999999" hidden="1" x14ac:dyDescent="0.2">
      <c r="B20" s="73"/>
      <c r="C20" s="69"/>
      <c r="D20" s="70"/>
      <c r="E20" s="38"/>
      <c r="F20" s="38"/>
      <c r="G20" s="71"/>
      <c r="H20" s="72"/>
    </row>
    <row r="21" spans="2:10" s="3" customFormat="1" ht="22.8" x14ac:dyDescent="0.2">
      <c r="B21" s="64" t="s">
        <v>229</v>
      </c>
      <c r="C21" s="65" t="s">
        <v>19</v>
      </c>
      <c r="D21" s="66" t="s">
        <v>20</v>
      </c>
      <c r="E21" s="67">
        <f>SUM(E22:E23)</f>
        <v>0</v>
      </c>
      <c r="F21" s="67">
        <f>SUM(F22:F23)</f>
        <v>37153200</v>
      </c>
      <c r="G21" s="67">
        <f>SUM(G22:G23)</f>
        <v>743357.69</v>
      </c>
      <c r="H21" s="68">
        <f>SUM(H22:H23)</f>
        <v>37896557.689999998</v>
      </c>
    </row>
    <row r="22" spans="2:10" s="3" customFormat="1" ht="10.199999999999999" x14ac:dyDescent="0.2">
      <c r="B22" s="140" t="s">
        <v>290</v>
      </c>
      <c r="C22" s="69" t="s">
        <v>19</v>
      </c>
      <c r="D22" s="138" t="s">
        <v>289</v>
      </c>
      <c r="E22" s="40"/>
      <c r="F22" s="40">
        <v>37153200</v>
      </c>
      <c r="G22" s="40">
        <v>743357.69</v>
      </c>
      <c r="H22" s="72">
        <f>SUM(E22:G22)</f>
        <v>37896557.689999998</v>
      </c>
    </row>
    <row r="23" spans="2:10" s="3" customFormat="1" ht="10.199999999999999" hidden="1" x14ac:dyDescent="0.2">
      <c r="B23" s="73"/>
      <c r="C23" s="69"/>
      <c r="D23" s="70"/>
      <c r="E23" s="38"/>
      <c r="F23" s="74"/>
      <c r="G23" s="74"/>
      <c r="H23" s="72"/>
    </row>
    <row r="24" spans="2:10" s="3" customFormat="1" ht="22.8" x14ac:dyDescent="0.2">
      <c r="B24" s="64" t="s">
        <v>230</v>
      </c>
      <c r="C24" s="65" t="s">
        <v>21</v>
      </c>
      <c r="D24" s="66" t="s">
        <v>22</v>
      </c>
      <c r="E24" s="67">
        <f>SUM(E25:E26)</f>
        <v>0</v>
      </c>
      <c r="F24" s="67">
        <f>SUM(F25:F26)</f>
        <v>0</v>
      </c>
      <c r="G24" s="67">
        <f>SUM(G25:G26)</f>
        <v>0</v>
      </c>
      <c r="H24" s="68">
        <f>SUM(H25:H26)</f>
        <v>0</v>
      </c>
    </row>
    <row r="25" spans="2:10" s="3" customFormat="1" ht="10.199999999999999" x14ac:dyDescent="0.2">
      <c r="B25" s="151"/>
      <c r="C25" s="152"/>
      <c r="D25" s="153"/>
      <c r="E25" s="155"/>
      <c r="F25" s="155"/>
      <c r="G25" s="150"/>
      <c r="H25" s="154">
        <f>SUM(E25:G25)</f>
        <v>0</v>
      </c>
      <c r="I25" s="149"/>
      <c r="J25" s="149"/>
    </row>
    <row r="26" spans="2:10" s="3" customFormat="1" ht="10.199999999999999" hidden="1" x14ac:dyDescent="0.2">
      <c r="B26" s="73"/>
      <c r="C26" s="69"/>
      <c r="D26" s="70"/>
      <c r="E26" s="38"/>
      <c r="F26" s="38"/>
      <c r="G26" s="71"/>
      <c r="H26" s="72"/>
    </row>
    <row r="27" spans="2:10" s="3" customFormat="1" ht="22.8" x14ac:dyDescent="0.2">
      <c r="B27" s="64" t="s">
        <v>231</v>
      </c>
      <c r="C27" s="65" t="s">
        <v>23</v>
      </c>
      <c r="D27" s="66" t="s">
        <v>24</v>
      </c>
      <c r="E27" s="67">
        <f>SUM(E28:E30)</f>
        <v>7683126.9500000002</v>
      </c>
      <c r="F27" s="67">
        <f>SUM(F28:F30)</f>
        <v>0</v>
      </c>
      <c r="G27" s="67">
        <f>SUM(G28:G30)</f>
        <v>424937.54</v>
      </c>
      <c r="H27" s="68">
        <f>SUM(H28:H30)</f>
        <v>8108064.4900000002</v>
      </c>
    </row>
    <row r="28" spans="2:10" s="3" customFormat="1" ht="20.399999999999999" x14ac:dyDescent="0.2">
      <c r="B28" s="140" t="s">
        <v>285</v>
      </c>
      <c r="C28" s="69" t="s">
        <v>23</v>
      </c>
      <c r="D28" s="138" t="s">
        <v>286</v>
      </c>
      <c r="E28" s="40">
        <v>7683126.9500000002</v>
      </c>
      <c r="F28" s="38"/>
      <c r="G28" s="40"/>
      <c r="H28" s="72">
        <f>SUM(E28:G28)</f>
        <v>7683126.9500000002</v>
      </c>
    </row>
    <row r="29" spans="2:10" s="3" customFormat="1" ht="20.399999999999999" x14ac:dyDescent="0.2">
      <c r="B29" s="140" t="s">
        <v>288</v>
      </c>
      <c r="C29" s="69" t="s">
        <v>23</v>
      </c>
      <c r="D29" s="138" t="s">
        <v>287</v>
      </c>
      <c r="E29" s="40"/>
      <c r="F29" s="38"/>
      <c r="G29" s="40">
        <v>424937.54</v>
      </c>
      <c r="H29" s="72">
        <f>SUM(E29:G29)</f>
        <v>424937.54</v>
      </c>
    </row>
    <row r="30" spans="2:10" s="3" customFormat="1" ht="10.199999999999999" hidden="1" x14ac:dyDescent="0.2">
      <c r="B30" s="73"/>
      <c r="C30" s="69"/>
      <c r="D30" s="70"/>
      <c r="E30" s="74"/>
      <c r="F30" s="38"/>
      <c r="G30" s="74"/>
      <c r="H30" s="72"/>
    </row>
    <row r="31" spans="2:10" s="3" customFormat="1" ht="22.8" x14ac:dyDescent="0.2">
      <c r="B31" s="64" t="s">
        <v>253</v>
      </c>
      <c r="C31" s="65" t="s">
        <v>165</v>
      </c>
      <c r="D31" s="66" t="s">
        <v>30</v>
      </c>
      <c r="E31" s="67">
        <f>SUM(E32:E33)</f>
        <v>0</v>
      </c>
      <c r="F31" s="67">
        <f>SUM(F32:F33)</f>
        <v>0</v>
      </c>
      <c r="G31" s="67">
        <f>SUM(G32:G33)</f>
        <v>0</v>
      </c>
      <c r="H31" s="68">
        <f>SUM(H32:H33)</f>
        <v>0</v>
      </c>
    </row>
    <row r="32" spans="2:10" s="3" customFormat="1" ht="10.199999999999999" x14ac:dyDescent="0.2">
      <c r="B32" s="151"/>
      <c r="C32" s="152"/>
      <c r="D32" s="153"/>
      <c r="E32" s="150"/>
      <c r="F32" s="150"/>
      <c r="G32" s="150"/>
      <c r="H32" s="154">
        <f>SUM(E32:G32)</f>
        <v>0</v>
      </c>
      <c r="I32" s="149"/>
      <c r="J32" s="149"/>
    </row>
    <row r="33" spans="2:10" s="3" customFormat="1" ht="10.199999999999999" hidden="1" x14ac:dyDescent="0.2">
      <c r="B33" s="73"/>
      <c r="C33" s="69"/>
      <c r="D33" s="70"/>
      <c r="E33" s="74"/>
      <c r="F33" s="74"/>
      <c r="G33" s="74"/>
      <c r="H33" s="72"/>
    </row>
    <row r="34" spans="2:10" s="3" customFormat="1" ht="22.8" x14ac:dyDescent="0.2">
      <c r="B34" s="64" t="s">
        <v>232</v>
      </c>
      <c r="C34" s="65" t="s">
        <v>25</v>
      </c>
      <c r="D34" s="66" t="s">
        <v>26</v>
      </c>
      <c r="E34" s="67">
        <f>SUM(E35:E36)</f>
        <v>0</v>
      </c>
      <c r="F34" s="67">
        <f>SUM(F35:F36)</f>
        <v>2756973.19</v>
      </c>
      <c r="G34" s="67">
        <f>SUM(G35:G36)</f>
        <v>45000</v>
      </c>
      <c r="H34" s="68">
        <f>SUM(H35:H36)</f>
        <v>2801973.19</v>
      </c>
    </row>
    <row r="35" spans="2:10" s="3" customFormat="1" ht="10.199999999999999" x14ac:dyDescent="0.2">
      <c r="B35" s="140" t="s">
        <v>283</v>
      </c>
      <c r="C35" s="69" t="s">
        <v>25</v>
      </c>
      <c r="D35" s="138" t="s">
        <v>284</v>
      </c>
      <c r="E35" s="40"/>
      <c r="F35" s="39">
        <v>2756973.19</v>
      </c>
      <c r="G35" s="39">
        <v>45000</v>
      </c>
      <c r="H35" s="72">
        <f>SUM(E35:G35)</f>
        <v>2801973.19</v>
      </c>
    </row>
    <row r="36" spans="2:10" s="3" customFormat="1" ht="0.75" customHeight="1" thickBot="1" x14ac:dyDescent="0.25">
      <c r="B36" s="75"/>
      <c r="C36" s="76"/>
      <c r="D36" s="77"/>
      <c r="E36" s="78"/>
      <c r="F36" s="78"/>
      <c r="G36" s="78"/>
      <c r="H36" s="79"/>
    </row>
    <row r="37" spans="2:10" s="3" customFormat="1" ht="12.15" customHeight="1" x14ac:dyDescent="0.2">
      <c r="B37" s="80"/>
      <c r="C37" s="80"/>
      <c r="D37" s="80"/>
      <c r="E37" s="80"/>
      <c r="F37" s="80"/>
      <c r="G37" s="80"/>
      <c r="H37" s="80" t="s">
        <v>28</v>
      </c>
      <c r="J37" s="36" t="s">
        <v>161</v>
      </c>
    </row>
    <row r="38" spans="2:10" s="3" customFormat="1" ht="12.15" customHeight="1" x14ac:dyDescent="0.2">
      <c r="B38" s="43"/>
      <c r="C38" s="44" t="s">
        <v>4</v>
      </c>
      <c r="D38" s="188" t="s">
        <v>5</v>
      </c>
      <c r="E38" s="45" t="s">
        <v>6</v>
      </c>
      <c r="F38" s="45" t="s">
        <v>120</v>
      </c>
      <c r="G38" s="46" t="s">
        <v>123</v>
      </c>
      <c r="H38" s="81"/>
      <c r="J38" s="36" t="s">
        <v>162</v>
      </c>
    </row>
    <row r="39" spans="2:10" s="3" customFormat="1" ht="12.15" customHeight="1" x14ac:dyDescent="0.2">
      <c r="B39" s="48" t="s">
        <v>7</v>
      </c>
      <c r="C39" s="49" t="s">
        <v>8</v>
      </c>
      <c r="D39" s="189"/>
      <c r="E39" s="50" t="s">
        <v>9</v>
      </c>
      <c r="F39" s="50" t="s">
        <v>121</v>
      </c>
      <c r="G39" s="51" t="s">
        <v>124</v>
      </c>
      <c r="H39" s="82" t="s">
        <v>10</v>
      </c>
      <c r="J39" s="37" t="s">
        <v>163</v>
      </c>
    </row>
    <row r="40" spans="2:10" s="3" customFormat="1" ht="12.15" customHeight="1" x14ac:dyDescent="0.2">
      <c r="B40" s="53"/>
      <c r="C40" s="49" t="s">
        <v>11</v>
      </c>
      <c r="D40" s="190"/>
      <c r="E40" s="54" t="s">
        <v>12</v>
      </c>
      <c r="F40" s="50" t="s">
        <v>122</v>
      </c>
      <c r="G40" s="51" t="s">
        <v>125</v>
      </c>
      <c r="H40" s="82"/>
      <c r="J40" s="37" t="s">
        <v>164</v>
      </c>
    </row>
    <row r="41" spans="2:10" s="3" customFormat="1" ht="12.15" customHeight="1" thickBot="1" x14ac:dyDescent="0.25">
      <c r="B41" s="55">
        <v>1</v>
      </c>
      <c r="C41" s="56">
        <v>2</v>
      </c>
      <c r="D41" s="56">
        <v>3</v>
      </c>
      <c r="E41" s="57">
        <v>4</v>
      </c>
      <c r="F41" s="57">
        <v>5</v>
      </c>
      <c r="G41" s="46" t="s">
        <v>13</v>
      </c>
      <c r="H41" s="81" t="s">
        <v>14</v>
      </c>
    </row>
    <row r="42" spans="2:10" s="3" customFormat="1" ht="22.8" x14ac:dyDescent="0.2">
      <c r="B42" s="83" t="s">
        <v>233</v>
      </c>
      <c r="C42" s="60" t="s">
        <v>16</v>
      </c>
      <c r="D42" s="61" t="s">
        <v>27</v>
      </c>
      <c r="E42" s="84">
        <f>SUM(E43:E44)</f>
        <v>0</v>
      </c>
      <c r="F42" s="84">
        <f>SUM(F43:F44)</f>
        <v>0</v>
      </c>
      <c r="G42" s="84">
        <f>SUM(G43:G44)</f>
        <v>0</v>
      </c>
      <c r="H42" s="85">
        <f>SUM(H43:H44)</f>
        <v>0</v>
      </c>
    </row>
    <row r="43" spans="2:10" s="3" customFormat="1" ht="10.199999999999999" x14ac:dyDescent="0.2">
      <c r="B43" s="144"/>
      <c r="C43" s="145"/>
      <c r="D43" s="146"/>
      <c r="E43" s="147"/>
      <c r="F43" s="147"/>
      <c r="G43" s="147"/>
      <c r="H43" s="148">
        <f>SUM(E43:G43)</f>
        <v>0</v>
      </c>
      <c r="I43" s="149"/>
      <c r="J43" s="149"/>
    </row>
    <row r="44" spans="2:10" s="3" customFormat="1" ht="10.199999999999999" hidden="1" x14ac:dyDescent="0.2">
      <c r="B44" s="91"/>
      <c r="C44" s="87"/>
      <c r="D44" s="88"/>
      <c r="E44" s="92"/>
      <c r="F44" s="89"/>
      <c r="G44" s="89"/>
      <c r="H44" s="90"/>
    </row>
    <row r="45" spans="2:10" s="3" customFormat="1" ht="34.200000000000003" x14ac:dyDescent="0.2">
      <c r="B45" s="64" t="s">
        <v>234</v>
      </c>
      <c r="C45" s="65" t="s">
        <v>166</v>
      </c>
      <c r="D45" s="66" t="s">
        <v>33</v>
      </c>
      <c r="E45" s="93">
        <f>SUM(E46:E47)</f>
        <v>0</v>
      </c>
      <c r="F45" s="93">
        <f>SUM(F46:F47)</f>
        <v>0</v>
      </c>
      <c r="G45" s="93">
        <f>SUM(G46:G47)</f>
        <v>0</v>
      </c>
      <c r="H45" s="94">
        <f>SUM(H46:H47)</f>
        <v>0</v>
      </c>
    </row>
    <row r="46" spans="2:10" s="3" customFormat="1" ht="10.199999999999999" x14ac:dyDescent="0.2">
      <c r="B46" s="144"/>
      <c r="C46" s="145"/>
      <c r="D46" s="146"/>
      <c r="E46" s="147"/>
      <c r="F46" s="147"/>
      <c r="G46" s="147"/>
      <c r="H46" s="148">
        <f>SUM(E46:G46)</f>
        <v>0</v>
      </c>
      <c r="I46" s="149"/>
      <c r="J46" s="149"/>
    </row>
    <row r="47" spans="2:10" s="3" customFormat="1" ht="10.199999999999999" hidden="1" x14ac:dyDescent="0.2">
      <c r="B47" s="91"/>
      <c r="C47" s="87"/>
      <c r="D47" s="88"/>
      <c r="E47" s="92"/>
      <c r="F47" s="89"/>
      <c r="G47" s="89"/>
      <c r="H47" s="90"/>
    </row>
    <row r="48" spans="2:10" s="3" customFormat="1" ht="24" x14ac:dyDescent="0.25">
      <c r="B48" s="95" t="s">
        <v>235</v>
      </c>
      <c r="C48" s="65" t="s">
        <v>24</v>
      </c>
      <c r="D48" s="66" t="s">
        <v>29</v>
      </c>
      <c r="E48" s="96">
        <f>E49+E53+E59+E62+E65+E68+E71+E75+E83</f>
        <v>8124166.8300000001</v>
      </c>
      <c r="F48" s="96">
        <f>F49+F53+F59+F62+F65+F68+F71+F75+F83</f>
        <v>34861064.170000002</v>
      </c>
      <c r="G48" s="96">
        <f>G49+G53+G59+G62+G65+G68+G71+G75+G83</f>
        <v>1318663.1599999999</v>
      </c>
      <c r="H48" s="97">
        <f>H49+H53+H59+H62+H65+H68+H71+H75+H83</f>
        <v>44303894.159999996</v>
      </c>
    </row>
    <row r="49" spans="2:10" s="3" customFormat="1" ht="22.8" x14ac:dyDescent="0.2">
      <c r="B49" s="64" t="s">
        <v>225</v>
      </c>
      <c r="C49" s="65" t="s">
        <v>30</v>
      </c>
      <c r="D49" s="66" t="s">
        <v>31</v>
      </c>
      <c r="E49" s="93">
        <f>SUM(E50:E52)</f>
        <v>2465016.4</v>
      </c>
      <c r="F49" s="93">
        <f>SUM(F50:F52)</f>
        <v>26593750.52</v>
      </c>
      <c r="G49" s="93">
        <f>SUM(G50:G52)</f>
        <v>495960.71</v>
      </c>
      <c r="H49" s="94">
        <f>SUM(H50:H52)</f>
        <v>29554727.629999999</v>
      </c>
    </row>
    <row r="50" spans="2:10" s="3" customFormat="1" ht="10.199999999999999" x14ac:dyDescent="0.2">
      <c r="B50" s="86" t="s">
        <v>280</v>
      </c>
      <c r="C50" s="87" t="s">
        <v>30</v>
      </c>
      <c r="D50" s="139" t="s">
        <v>279</v>
      </c>
      <c r="E50" s="23">
        <v>1886530.14</v>
      </c>
      <c r="F50" s="23">
        <v>20231004.16</v>
      </c>
      <c r="G50" s="23">
        <v>410196.39</v>
      </c>
      <c r="H50" s="90">
        <f>SUM(E50:G50)</f>
        <v>22527730.690000001</v>
      </c>
    </row>
    <row r="51" spans="2:10" s="3" customFormat="1" ht="10.199999999999999" x14ac:dyDescent="0.2">
      <c r="B51" s="86" t="s">
        <v>282</v>
      </c>
      <c r="C51" s="87" t="s">
        <v>30</v>
      </c>
      <c r="D51" s="139" t="s">
        <v>281</v>
      </c>
      <c r="E51" s="23">
        <v>578486.26</v>
      </c>
      <c r="F51" s="23">
        <v>6362746.3600000003</v>
      </c>
      <c r="G51" s="23">
        <v>85764.32</v>
      </c>
      <c r="H51" s="90">
        <f>SUM(E51:G51)</f>
        <v>7026996.9400000004</v>
      </c>
    </row>
    <row r="52" spans="2:10" s="3" customFormat="1" ht="12.15" hidden="1" customHeight="1" x14ac:dyDescent="0.2">
      <c r="B52" s="91"/>
      <c r="C52" s="87"/>
      <c r="D52" s="88"/>
      <c r="E52" s="92"/>
      <c r="F52" s="92"/>
      <c r="G52" s="92"/>
      <c r="H52" s="90"/>
    </row>
    <row r="53" spans="2:10" s="3" customFormat="1" ht="22.8" x14ac:dyDescent="0.2">
      <c r="B53" s="64" t="s">
        <v>226</v>
      </c>
      <c r="C53" s="65" t="s">
        <v>26</v>
      </c>
      <c r="D53" s="66" t="s">
        <v>32</v>
      </c>
      <c r="E53" s="93">
        <f>SUM(E54:E58)</f>
        <v>5634950.4299999997</v>
      </c>
      <c r="F53" s="93">
        <f>SUM(F54:F58)</f>
        <v>5076962.28</v>
      </c>
      <c r="G53" s="93">
        <f>SUM(G54:G58)</f>
        <v>507986</v>
      </c>
      <c r="H53" s="94">
        <f>SUM(H54:H58)</f>
        <v>11219898.710000001</v>
      </c>
    </row>
    <row r="54" spans="2:10" s="3" customFormat="1" ht="10.199999999999999" x14ac:dyDescent="0.2">
      <c r="B54" s="86" t="s">
        <v>272</v>
      </c>
      <c r="C54" s="87" t="s">
        <v>26</v>
      </c>
      <c r="D54" s="139" t="s">
        <v>271</v>
      </c>
      <c r="E54" s="23"/>
      <c r="F54" s="23">
        <v>39576.42</v>
      </c>
      <c r="G54" s="23"/>
      <c r="H54" s="90">
        <f>SUM(E54:G54)</f>
        <v>39576.42</v>
      </c>
    </row>
    <row r="55" spans="2:10" s="3" customFormat="1" ht="10.199999999999999" x14ac:dyDescent="0.2">
      <c r="B55" s="86" t="s">
        <v>273</v>
      </c>
      <c r="C55" s="87" t="s">
        <v>26</v>
      </c>
      <c r="D55" s="139" t="s">
        <v>274</v>
      </c>
      <c r="E55" s="23"/>
      <c r="F55" s="23">
        <v>2088496.11</v>
      </c>
      <c r="G55" s="23"/>
      <c r="H55" s="90">
        <f>SUM(E55:G55)</f>
        <v>2088496.11</v>
      </c>
    </row>
    <row r="56" spans="2:10" s="3" customFormat="1" ht="10.199999999999999" x14ac:dyDescent="0.2">
      <c r="B56" s="86" t="s">
        <v>275</v>
      </c>
      <c r="C56" s="87" t="s">
        <v>26</v>
      </c>
      <c r="D56" s="139" t="s">
        <v>276</v>
      </c>
      <c r="E56" s="23"/>
      <c r="F56" s="23">
        <v>1397030.95</v>
      </c>
      <c r="G56" s="23">
        <v>10000</v>
      </c>
      <c r="H56" s="90">
        <f>SUM(E56:G56)</f>
        <v>1407030.95</v>
      </c>
    </row>
    <row r="57" spans="2:10" s="3" customFormat="1" ht="10.199999999999999" x14ac:dyDescent="0.2">
      <c r="B57" s="86" t="s">
        <v>277</v>
      </c>
      <c r="C57" s="87" t="s">
        <v>26</v>
      </c>
      <c r="D57" s="139" t="s">
        <v>278</v>
      </c>
      <c r="E57" s="23">
        <v>5634950.4299999997</v>
      </c>
      <c r="F57" s="23">
        <v>1551858.8</v>
      </c>
      <c r="G57" s="23">
        <v>497986</v>
      </c>
      <c r="H57" s="90">
        <f>SUM(E57:G57)</f>
        <v>7684795.2300000004</v>
      </c>
    </row>
    <row r="58" spans="2:10" s="3" customFormat="1" ht="12.15" hidden="1" customHeight="1" x14ac:dyDescent="0.2">
      <c r="B58" s="91"/>
      <c r="C58" s="87"/>
      <c r="D58" s="88"/>
      <c r="E58" s="92"/>
      <c r="F58" s="92"/>
      <c r="G58" s="92"/>
      <c r="H58" s="90"/>
    </row>
    <row r="59" spans="2:10" s="3" customFormat="1" ht="22.8" x14ac:dyDescent="0.2">
      <c r="B59" s="64" t="s">
        <v>236</v>
      </c>
      <c r="C59" s="65" t="s">
        <v>33</v>
      </c>
      <c r="D59" s="66" t="s">
        <v>34</v>
      </c>
      <c r="E59" s="93">
        <f>SUM(E60:E61)</f>
        <v>0</v>
      </c>
      <c r="F59" s="93">
        <f>SUM(F60:F61)</f>
        <v>0</v>
      </c>
      <c r="G59" s="93">
        <f>SUM(G60:G61)</f>
        <v>0</v>
      </c>
      <c r="H59" s="94">
        <f>SUM(H60:H61)</f>
        <v>0</v>
      </c>
    </row>
    <row r="60" spans="2:10" s="3" customFormat="1" ht="10.199999999999999" x14ac:dyDescent="0.2">
      <c r="B60" s="144"/>
      <c r="C60" s="145"/>
      <c r="D60" s="146"/>
      <c r="E60" s="150"/>
      <c r="F60" s="147"/>
      <c r="G60" s="147"/>
      <c r="H60" s="148">
        <f>SUM(E60:G60)</f>
        <v>0</v>
      </c>
      <c r="I60" s="149"/>
      <c r="J60" s="149"/>
    </row>
    <row r="61" spans="2:10" s="3" customFormat="1" ht="10.199999999999999" hidden="1" x14ac:dyDescent="0.2">
      <c r="B61" s="91"/>
      <c r="C61" s="87"/>
      <c r="D61" s="88"/>
      <c r="E61" s="89"/>
      <c r="F61" s="89"/>
      <c r="G61" s="89"/>
      <c r="H61" s="90"/>
    </row>
    <row r="62" spans="2:10" s="3" customFormat="1" ht="22.8" x14ac:dyDescent="0.2">
      <c r="B62" s="64" t="s">
        <v>237</v>
      </c>
      <c r="C62" s="65" t="s">
        <v>31</v>
      </c>
      <c r="D62" s="66" t="s">
        <v>35</v>
      </c>
      <c r="E62" s="93">
        <f>SUM(E63:E64)</f>
        <v>0</v>
      </c>
      <c r="F62" s="93">
        <f>SUM(F63:F64)</f>
        <v>0</v>
      </c>
      <c r="G62" s="93">
        <f>SUM(G63:G64)</f>
        <v>0</v>
      </c>
      <c r="H62" s="94">
        <f>SUM(H63:H64)</f>
        <v>0</v>
      </c>
    </row>
    <row r="63" spans="2:10" s="3" customFormat="1" ht="10.199999999999999" x14ac:dyDescent="0.2">
      <c r="B63" s="144"/>
      <c r="C63" s="145"/>
      <c r="D63" s="146"/>
      <c r="E63" s="147"/>
      <c r="F63" s="147"/>
      <c r="G63" s="147"/>
      <c r="H63" s="148">
        <f>SUM(E63:G63)</f>
        <v>0</v>
      </c>
      <c r="I63" s="149"/>
      <c r="J63" s="149"/>
    </row>
    <row r="64" spans="2:10" s="3" customFormat="1" ht="10.199999999999999" hidden="1" x14ac:dyDescent="0.2">
      <c r="B64" s="91"/>
      <c r="C64" s="87"/>
      <c r="D64" s="88"/>
      <c r="E64" s="92"/>
      <c r="F64" s="92"/>
      <c r="G64" s="92"/>
      <c r="H64" s="90"/>
    </row>
    <row r="65" spans="2:10" s="3" customFormat="1" ht="22.8" x14ac:dyDescent="0.2">
      <c r="B65" s="64" t="s">
        <v>238</v>
      </c>
      <c r="C65" s="65" t="s">
        <v>34</v>
      </c>
      <c r="D65" s="66" t="s">
        <v>36</v>
      </c>
      <c r="E65" s="93">
        <f>SUM(E66:E67)</f>
        <v>0</v>
      </c>
      <c r="F65" s="93">
        <f>SUM(F66:F67)</f>
        <v>0</v>
      </c>
      <c r="G65" s="93">
        <f>SUM(G66:G67)</f>
        <v>0</v>
      </c>
      <c r="H65" s="94">
        <f>SUM(H66:H67)</f>
        <v>0</v>
      </c>
    </row>
    <row r="66" spans="2:10" s="3" customFormat="1" ht="10.199999999999999" x14ac:dyDescent="0.2">
      <c r="B66" s="144"/>
      <c r="C66" s="145"/>
      <c r="D66" s="146"/>
      <c r="E66" s="147"/>
      <c r="F66" s="147"/>
      <c r="G66" s="147"/>
      <c r="H66" s="148">
        <f>SUM(E66:G66)</f>
        <v>0</v>
      </c>
      <c r="I66" s="149"/>
      <c r="J66" s="149"/>
    </row>
    <row r="67" spans="2:10" s="3" customFormat="1" ht="10.199999999999999" hidden="1" x14ac:dyDescent="0.2">
      <c r="B67" s="91"/>
      <c r="C67" s="87"/>
      <c r="D67" s="88"/>
      <c r="E67" s="92"/>
      <c r="F67" s="92"/>
      <c r="G67" s="92"/>
      <c r="H67" s="90"/>
    </row>
    <row r="68" spans="2:10" s="3" customFormat="1" ht="22.8" x14ac:dyDescent="0.2">
      <c r="B68" s="64" t="s">
        <v>239</v>
      </c>
      <c r="C68" s="65" t="s">
        <v>35</v>
      </c>
      <c r="D68" s="66" t="s">
        <v>37</v>
      </c>
      <c r="E68" s="93">
        <f>SUM(E69:E70)</f>
        <v>0</v>
      </c>
      <c r="F68" s="93">
        <f>SUM(F69:F70)</f>
        <v>39383.97</v>
      </c>
      <c r="G68" s="93">
        <f>SUM(G69:G70)</f>
        <v>0</v>
      </c>
      <c r="H68" s="93">
        <f>SUM(H69:H70)</f>
        <v>39383.97</v>
      </c>
    </row>
    <row r="69" spans="2:10" s="3" customFormat="1" ht="10.199999999999999" x14ac:dyDescent="0.2">
      <c r="B69" s="86" t="s">
        <v>269</v>
      </c>
      <c r="C69" s="87" t="s">
        <v>35</v>
      </c>
      <c r="D69" s="139" t="s">
        <v>270</v>
      </c>
      <c r="E69" s="23"/>
      <c r="F69" s="23">
        <v>39383.97</v>
      </c>
      <c r="G69" s="23"/>
      <c r="H69" s="90">
        <f>SUM(E69:G69)</f>
        <v>39383.97</v>
      </c>
    </row>
    <row r="70" spans="2:10" s="3" customFormat="1" ht="10.199999999999999" hidden="1" x14ac:dyDescent="0.2">
      <c r="B70" s="91"/>
      <c r="C70" s="87"/>
      <c r="D70" s="88"/>
      <c r="E70" s="92"/>
      <c r="F70" s="92"/>
      <c r="G70" s="92"/>
      <c r="H70" s="90"/>
    </row>
    <row r="71" spans="2:10" s="3" customFormat="1" ht="22.8" x14ac:dyDescent="0.2">
      <c r="B71" s="64" t="s">
        <v>240</v>
      </c>
      <c r="C71" s="65" t="s">
        <v>36</v>
      </c>
      <c r="D71" s="66" t="s">
        <v>40</v>
      </c>
      <c r="E71" s="93">
        <f>SUM(E72:E74)</f>
        <v>24200</v>
      </c>
      <c r="F71" s="93">
        <f>SUM(F72:F74)</f>
        <v>1291141.3999999999</v>
      </c>
      <c r="G71" s="93">
        <f>SUM(G72:G74)</f>
        <v>123951.99</v>
      </c>
      <c r="H71" s="94">
        <f>SUM(H72:H74)</f>
        <v>1439293.39</v>
      </c>
    </row>
    <row r="72" spans="2:10" s="3" customFormat="1" ht="10.199999999999999" x14ac:dyDescent="0.2">
      <c r="B72" s="86" t="s">
        <v>266</v>
      </c>
      <c r="C72" s="87" t="s">
        <v>36</v>
      </c>
      <c r="D72" s="139" t="s">
        <v>265</v>
      </c>
      <c r="E72" s="23"/>
      <c r="F72" s="23">
        <v>1246491.02</v>
      </c>
      <c r="G72" s="23">
        <v>85443.38</v>
      </c>
      <c r="H72" s="90">
        <f>SUM(E72:G72)</f>
        <v>1331934.3999999999</v>
      </c>
    </row>
    <row r="73" spans="2:10" s="3" customFormat="1" ht="10.199999999999999" x14ac:dyDescent="0.2">
      <c r="B73" s="86" t="s">
        <v>267</v>
      </c>
      <c r="C73" s="87" t="s">
        <v>36</v>
      </c>
      <c r="D73" s="139" t="s">
        <v>268</v>
      </c>
      <c r="E73" s="23">
        <v>24200</v>
      </c>
      <c r="F73" s="23">
        <v>44650.38</v>
      </c>
      <c r="G73" s="23">
        <v>38508.61</v>
      </c>
      <c r="H73" s="90">
        <f>SUM(E73:G73)</f>
        <v>107358.99</v>
      </c>
    </row>
    <row r="74" spans="2:10" s="3" customFormat="1" ht="12.15" hidden="1" customHeight="1" x14ac:dyDescent="0.2">
      <c r="B74" s="91"/>
      <c r="C74" s="87"/>
      <c r="D74" s="88"/>
      <c r="E74" s="92"/>
      <c r="F74" s="92"/>
      <c r="G74" s="92"/>
      <c r="H74" s="90"/>
    </row>
    <row r="75" spans="2:10" s="3" customFormat="1" ht="22.8" x14ac:dyDescent="0.2">
      <c r="B75" s="64" t="s">
        <v>241</v>
      </c>
      <c r="C75" s="65" t="s">
        <v>37</v>
      </c>
      <c r="D75" s="66" t="s">
        <v>167</v>
      </c>
      <c r="E75" s="93">
        <f>SUM(E76:E77)</f>
        <v>0</v>
      </c>
      <c r="F75" s="93">
        <f>SUM(F76:F77)</f>
        <v>0</v>
      </c>
      <c r="G75" s="93">
        <f>SUM(G76:G77)</f>
        <v>0</v>
      </c>
      <c r="H75" s="94">
        <f>SUM(H76:H77)</f>
        <v>0</v>
      </c>
    </row>
    <row r="76" spans="2:10" s="3" customFormat="1" ht="10.199999999999999" x14ac:dyDescent="0.2">
      <c r="B76" s="144"/>
      <c r="C76" s="145"/>
      <c r="D76" s="146"/>
      <c r="E76" s="147"/>
      <c r="F76" s="147"/>
      <c r="G76" s="147"/>
      <c r="H76" s="148">
        <f>SUM(E76:G76)</f>
        <v>0</v>
      </c>
      <c r="I76" s="149"/>
      <c r="J76" s="149"/>
    </row>
    <row r="77" spans="2:10" s="3" customFormat="1" ht="0.75" customHeight="1" thickBot="1" x14ac:dyDescent="0.25">
      <c r="B77" s="91"/>
      <c r="C77" s="98"/>
      <c r="D77" s="99"/>
      <c r="E77" s="100"/>
      <c r="F77" s="100"/>
      <c r="G77" s="100"/>
      <c r="H77" s="101"/>
    </row>
    <row r="78" spans="2:10" s="3" customFormat="1" ht="12.15" customHeight="1" x14ac:dyDescent="0.2">
      <c r="B78" s="80"/>
      <c r="C78" s="80"/>
      <c r="D78" s="80"/>
      <c r="E78" s="80"/>
      <c r="F78" s="80"/>
      <c r="G78" s="80"/>
      <c r="H78" s="80" t="s">
        <v>39</v>
      </c>
    </row>
    <row r="79" spans="2:10" s="3" customFormat="1" ht="12.15" customHeight="1" x14ac:dyDescent="0.2">
      <c r="B79" s="102"/>
      <c r="C79" s="44" t="s">
        <v>4</v>
      </c>
      <c r="D79" s="188" t="s">
        <v>5</v>
      </c>
      <c r="E79" s="45" t="s">
        <v>6</v>
      </c>
      <c r="F79" s="45" t="s">
        <v>120</v>
      </c>
      <c r="G79" s="46" t="s">
        <v>123</v>
      </c>
      <c r="H79" s="81"/>
    </row>
    <row r="80" spans="2:10" s="3" customFormat="1" ht="12.15" customHeight="1" x14ac:dyDescent="0.2">
      <c r="B80" s="49" t="s">
        <v>7</v>
      </c>
      <c r="C80" s="49" t="s">
        <v>8</v>
      </c>
      <c r="D80" s="189"/>
      <c r="E80" s="50" t="s">
        <v>9</v>
      </c>
      <c r="F80" s="50" t="s">
        <v>121</v>
      </c>
      <c r="G80" s="51" t="s">
        <v>124</v>
      </c>
      <c r="H80" s="82" t="s">
        <v>10</v>
      </c>
    </row>
    <row r="81" spans="2:8" s="3" customFormat="1" ht="12.15" customHeight="1" x14ac:dyDescent="0.2">
      <c r="B81" s="103"/>
      <c r="C81" s="104" t="s">
        <v>11</v>
      </c>
      <c r="D81" s="190"/>
      <c r="E81" s="54" t="s">
        <v>12</v>
      </c>
      <c r="F81" s="54" t="s">
        <v>122</v>
      </c>
      <c r="G81" s="105" t="s">
        <v>125</v>
      </c>
      <c r="H81" s="82"/>
    </row>
    <row r="82" spans="2:8" s="3" customFormat="1" ht="12.15" customHeight="1" thickBot="1" x14ac:dyDescent="0.25">
      <c r="B82" s="55">
        <v>1</v>
      </c>
      <c r="C82" s="106">
        <v>2</v>
      </c>
      <c r="D82" s="106">
        <v>3</v>
      </c>
      <c r="E82" s="107">
        <v>4</v>
      </c>
      <c r="F82" s="107">
        <v>5</v>
      </c>
      <c r="G82" s="108" t="s">
        <v>13</v>
      </c>
      <c r="H82" s="109" t="s">
        <v>14</v>
      </c>
    </row>
    <row r="83" spans="2:8" s="3" customFormat="1" ht="22.8" x14ac:dyDescent="0.2">
      <c r="B83" s="83" t="s">
        <v>254</v>
      </c>
      <c r="C83" s="60" t="s">
        <v>40</v>
      </c>
      <c r="D83" s="61" t="s">
        <v>38</v>
      </c>
      <c r="E83" s="84">
        <f>SUM(E84:E88)</f>
        <v>0</v>
      </c>
      <c r="F83" s="84">
        <f>SUM(F84:F88)</f>
        <v>1859826</v>
      </c>
      <c r="G83" s="84">
        <f>SUM(G84:G88)</f>
        <v>190764.46</v>
      </c>
      <c r="H83" s="85">
        <f>SUM(H84:H88)</f>
        <v>2050590.46</v>
      </c>
    </row>
    <row r="84" spans="2:8" s="3" customFormat="1" ht="10.199999999999999" x14ac:dyDescent="0.2">
      <c r="B84" s="86" t="s">
        <v>258</v>
      </c>
      <c r="C84" s="87" t="s">
        <v>40</v>
      </c>
      <c r="D84" s="139" t="s">
        <v>257</v>
      </c>
      <c r="E84" s="23"/>
      <c r="F84" s="23">
        <v>1859826</v>
      </c>
      <c r="G84" s="23">
        <v>13533</v>
      </c>
      <c r="H84" s="90">
        <f>SUM(E84:G84)</f>
        <v>1873359</v>
      </c>
    </row>
    <row r="85" spans="2:8" s="3" customFormat="1" ht="20.399999999999999" x14ac:dyDescent="0.2">
      <c r="B85" s="86" t="s">
        <v>260</v>
      </c>
      <c r="C85" s="87" t="s">
        <v>40</v>
      </c>
      <c r="D85" s="139" t="s">
        <v>259</v>
      </c>
      <c r="E85" s="23"/>
      <c r="F85" s="23"/>
      <c r="G85" s="23">
        <v>28124.7</v>
      </c>
      <c r="H85" s="90">
        <f>SUM(E85:G85)</f>
        <v>28124.7</v>
      </c>
    </row>
    <row r="86" spans="2:8" s="3" customFormat="1" ht="10.199999999999999" x14ac:dyDescent="0.2">
      <c r="B86" s="86" t="s">
        <v>262</v>
      </c>
      <c r="C86" s="87" t="s">
        <v>40</v>
      </c>
      <c r="D86" s="139" t="s">
        <v>261</v>
      </c>
      <c r="E86" s="23"/>
      <c r="F86" s="23"/>
      <c r="G86" s="23">
        <v>30000</v>
      </c>
      <c r="H86" s="90">
        <f>SUM(E86:G86)</f>
        <v>30000</v>
      </c>
    </row>
    <row r="87" spans="2:8" s="3" customFormat="1" ht="10.199999999999999" x14ac:dyDescent="0.2">
      <c r="B87" s="86" t="s">
        <v>263</v>
      </c>
      <c r="C87" s="87" t="s">
        <v>40</v>
      </c>
      <c r="D87" s="139" t="s">
        <v>264</v>
      </c>
      <c r="E87" s="23"/>
      <c r="F87" s="23"/>
      <c r="G87" s="23">
        <v>119106.76</v>
      </c>
      <c r="H87" s="90">
        <f>SUM(E87:G87)</f>
        <v>119106.76</v>
      </c>
    </row>
    <row r="88" spans="2:8" s="3" customFormat="1" ht="12.15" hidden="1" customHeight="1" x14ac:dyDescent="0.2">
      <c r="B88" s="86"/>
      <c r="C88" s="87"/>
      <c r="D88" s="88"/>
      <c r="E88" s="92"/>
      <c r="F88" s="92"/>
      <c r="G88" s="92"/>
      <c r="H88" s="90"/>
    </row>
    <row r="89" spans="2:8" s="3" customFormat="1" ht="10.199999999999999" x14ac:dyDescent="0.2">
      <c r="B89" s="110" t="s">
        <v>242</v>
      </c>
      <c r="C89" s="65" t="s">
        <v>41</v>
      </c>
      <c r="D89" s="66"/>
      <c r="E89" s="93">
        <f>E92+E121</f>
        <v>-441039.88</v>
      </c>
      <c r="F89" s="93">
        <f>F92+F121</f>
        <v>5049109.0199999996</v>
      </c>
      <c r="G89" s="93">
        <f>G92+G121</f>
        <v>-105367.93</v>
      </c>
      <c r="H89" s="94">
        <f>H92+H121</f>
        <v>4502701.21</v>
      </c>
    </row>
    <row r="90" spans="2:8" s="3" customFormat="1" ht="11.4" x14ac:dyDescent="0.2">
      <c r="B90" s="64" t="s">
        <v>243</v>
      </c>
      <c r="C90" s="65" t="s">
        <v>42</v>
      </c>
      <c r="D90" s="66"/>
      <c r="E90" s="111">
        <f>E17-E48</f>
        <v>-441039.88</v>
      </c>
      <c r="F90" s="111">
        <f>F17-F48</f>
        <v>5049109.0199999996</v>
      </c>
      <c r="G90" s="111">
        <f>G17-G48</f>
        <v>-105367.93</v>
      </c>
      <c r="H90" s="112">
        <f>H17-H48</f>
        <v>4502701.21</v>
      </c>
    </row>
    <row r="91" spans="2:8" s="3" customFormat="1" ht="11.4" x14ac:dyDescent="0.2">
      <c r="B91" s="64" t="s">
        <v>244</v>
      </c>
      <c r="C91" s="65" t="s">
        <v>43</v>
      </c>
      <c r="D91" s="66"/>
      <c r="E91" s="29"/>
      <c r="F91" s="23"/>
      <c r="G91" s="23"/>
      <c r="H91" s="90">
        <f>SUM(E91:G91)</f>
        <v>0</v>
      </c>
    </row>
    <row r="92" spans="2:8" s="3" customFormat="1" ht="20.399999999999999" x14ac:dyDescent="0.2">
      <c r="B92" s="110" t="s">
        <v>245</v>
      </c>
      <c r="C92" s="65" t="s">
        <v>44</v>
      </c>
      <c r="D92" s="66"/>
      <c r="E92" s="96">
        <f>E93+E96+E99+E102+E109+E112+E120</f>
        <v>-24200</v>
      </c>
      <c r="F92" s="96">
        <f>F93+F96+F99+F102+F109+F112+F120</f>
        <v>334424.87</v>
      </c>
      <c r="G92" s="96">
        <f>G93+G96+G99+G102+G109+G112+G120</f>
        <v>85344.75</v>
      </c>
      <c r="H92" s="97">
        <f>H93+H96+H99+H102+H109+H112+H120</f>
        <v>395569.62</v>
      </c>
    </row>
    <row r="93" spans="2:8" s="3" customFormat="1" ht="11.4" x14ac:dyDescent="0.2">
      <c r="B93" s="64" t="s">
        <v>246</v>
      </c>
      <c r="C93" s="65" t="s">
        <v>45</v>
      </c>
      <c r="D93" s="66"/>
      <c r="E93" s="93">
        <f>E94-E95</f>
        <v>0</v>
      </c>
      <c r="F93" s="93">
        <f>F94-F95</f>
        <v>359075.25</v>
      </c>
      <c r="G93" s="93">
        <f>G94-G95</f>
        <v>90000</v>
      </c>
      <c r="H93" s="94">
        <f>H94-H95</f>
        <v>449075.25</v>
      </c>
    </row>
    <row r="94" spans="2:8" s="3" customFormat="1" ht="20.399999999999999" x14ac:dyDescent="0.2">
      <c r="B94" s="113" t="s">
        <v>247</v>
      </c>
      <c r="C94" s="65" t="s">
        <v>46</v>
      </c>
      <c r="D94" s="66" t="s">
        <v>44</v>
      </c>
      <c r="E94" s="23">
        <v>91000</v>
      </c>
      <c r="F94" s="23">
        <v>4310186.8600000003</v>
      </c>
      <c r="G94" s="23">
        <v>220443.38</v>
      </c>
      <c r="H94" s="90">
        <f>SUM(E94:G94)</f>
        <v>4621630.24</v>
      </c>
    </row>
    <row r="95" spans="2:8" s="3" customFormat="1" ht="10.199999999999999" x14ac:dyDescent="0.2">
      <c r="B95" s="113" t="s">
        <v>174</v>
      </c>
      <c r="C95" s="65" t="s">
        <v>47</v>
      </c>
      <c r="D95" s="66" t="s">
        <v>147</v>
      </c>
      <c r="E95" s="23">
        <v>91000</v>
      </c>
      <c r="F95" s="23">
        <v>3951111.61</v>
      </c>
      <c r="G95" s="23">
        <v>130443.38</v>
      </c>
      <c r="H95" s="90">
        <f>SUM(E95:G95)</f>
        <v>4172554.99</v>
      </c>
    </row>
    <row r="96" spans="2:8" s="3" customFormat="1" ht="11.4" x14ac:dyDescent="0.2">
      <c r="B96" s="64" t="s">
        <v>172</v>
      </c>
      <c r="C96" s="65" t="s">
        <v>49</v>
      </c>
      <c r="D96" s="66"/>
      <c r="E96" s="93">
        <f>E97-E98</f>
        <v>0</v>
      </c>
      <c r="F96" s="93">
        <f>F97-F98</f>
        <v>0</v>
      </c>
      <c r="G96" s="93">
        <f>G97-G98</f>
        <v>0</v>
      </c>
      <c r="H96" s="94">
        <f>H97-H98</f>
        <v>0</v>
      </c>
    </row>
    <row r="97" spans="2:10" s="3" customFormat="1" ht="20.399999999999999" x14ac:dyDescent="0.2">
      <c r="B97" s="113" t="s">
        <v>248</v>
      </c>
      <c r="C97" s="65" t="s">
        <v>50</v>
      </c>
      <c r="D97" s="66" t="s">
        <v>45</v>
      </c>
      <c r="E97" s="23"/>
      <c r="F97" s="23"/>
      <c r="G97" s="23"/>
      <c r="H97" s="90">
        <f>SUM(E97:G97)</f>
        <v>0</v>
      </c>
    </row>
    <row r="98" spans="2:10" s="3" customFormat="1" ht="10.199999999999999" x14ac:dyDescent="0.2">
      <c r="B98" s="113" t="s">
        <v>175</v>
      </c>
      <c r="C98" s="65" t="s">
        <v>51</v>
      </c>
      <c r="D98" s="66" t="s">
        <v>148</v>
      </c>
      <c r="E98" s="23"/>
      <c r="F98" s="23"/>
      <c r="G98" s="23"/>
      <c r="H98" s="90">
        <f>SUM(E98:G98)</f>
        <v>0</v>
      </c>
    </row>
    <row r="99" spans="2:10" s="3" customFormat="1" ht="11.4" x14ac:dyDescent="0.2">
      <c r="B99" s="64" t="s">
        <v>173</v>
      </c>
      <c r="C99" s="65" t="s">
        <v>53</v>
      </c>
      <c r="D99" s="66"/>
      <c r="E99" s="93">
        <f>E100-E101</f>
        <v>0</v>
      </c>
      <c r="F99" s="93">
        <f>F100-F101</f>
        <v>0</v>
      </c>
      <c r="G99" s="93">
        <f>G100-G101</f>
        <v>0</v>
      </c>
      <c r="H99" s="94">
        <f>H100-H101</f>
        <v>0</v>
      </c>
    </row>
    <row r="100" spans="2:10" s="3" customFormat="1" ht="20.399999999999999" x14ac:dyDescent="0.2">
      <c r="B100" s="113" t="s">
        <v>249</v>
      </c>
      <c r="C100" s="65" t="s">
        <v>54</v>
      </c>
      <c r="D100" s="66" t="s">
        <v>49</v>
      </c>
      <c r="E100" s="23"/>
      <c r="F100" s="23"/>
      <c r="G100" s="23"/>
      <c r="H100" s="90">
        <f>SUM(E100:G100)</f>
        <v>0</v>
      </c>
    </row>
    <row r="101" spans="2:10" s="3" customFormat="1" ht="10.199999999999999" x14ac:dyDescent="0.2">
      <c r="B101" s="113" t="s">
        <v>176</v>
      </c>
      <c r="C101" s="65" t="s">
        <v>55</v>
      </c>
      <c r="D101" s="66" t="s">
        <v>149</v>
      </c>
      <c r="E101" s="23"/>
      <c r="F101" s="23"/>
      <c r="G101" s="23"/>
      <c r="H101" s="90">
        <f>SUM(E101:G101)</f>
        <v>0</v>
      </c>
    </row>
    <row r="102" spans="2:10" s="3" customFormat="1" ht="11.4" x14ac:dyDescent="0.2">
      <c r="B102" s="64" t="s">
        <v>177</v>
      </c>
      <c r="C102" s="65" t="s">
        <v>57</v>
      </c>
      <c r="D102" s="66"/>
      <c r="E102" s="93">
        <f>E103-E106</f>
        <v>-24200</v>
      </c>
      <c r="F102" s="93">
        <f>F103-F106</f>
        <v>-24650.38</v>
      </c>
      <c r="G102" s="93">
        <f>G103-G106</f>
        <v>-4655.25</v>
      </c>
      <c r="H102" s="94">
        <f>H103-H106</f>
        <v>-53505.63</v>
      </c>
    </row>
    <row r="103" spans="2:10" s="3" customFormat="1" ht="30.6" x14ac:dyDescent="0.2">
      <c r="B103" s="113" t="s">
        <v>250</v>
      </c>
      <c r="C103" s="65" t="s">
        <v>58</v>
      </c>
      <c r="D103" s="66" t="s">
        <v>59</v>
      </c>
      <c r="E103" s="29"/>
      <c r="F103" s="29">
        <v>20000</v>
      </c>
      <c r="G103" s="29">
        <v>33853.360000000001</v>
      </c>
      <c r="H103" s="90">
        <f>SUM(E103:G103)</f>
        <v>53853.36</v>
      </c>
    </row>
    <row r="104" spans="2:10" s="3" customFormat="1" ht="10.199999999999999" x14ac:dyDescent="0.2">
      <c r="B104" s="144"/>
      <c r="C104" s="145"/>
      <c r="D104" s="146"/>
      <c r="E104" s="147"/>
      <c r="F104" s="147"/>
      <c r="G104" s="147"/>
      <c r="H104" s="148">
        <f>SUM(E104:G104)</f>
        <v>0</v>
      </c>
      <c r="I104" s="149"/>
      <c r="J104" s="149"/>
    </row>
    <row r="105" spans="2:10" s="3" customFormat="1" ht="10.199999999999999" hidden="1" x14ac:dyDescent="0.2">
      <c r="B105" s="86"/>
      <c r="C105" s="87"/>
      <c r="D105" s="88"/>
      <c r="E105" s="92"/>
      <c r="F105" s="92"/>
      <c r="G105" s="92"/>
      <c r="H105" s="90"/>
    </row>
    <row r="106" spans="2:10" s="3" customFormat="1" ht="20.399999999999999" x14ac:dyDescent="0.2">
      <c r="B106" s="113" t="s">
        <v>199</v>
      </c>
      <c r="C106" s="65" t="s">
        <v>60</v>
      </c>
      <c r="D106" s="66" t="s">
        <v>61</v>
      </c>
      <c r="E106" s="29">
        <v>24200</v>
      </c>
      <c r="F106" s="29">
        <v>44650.38</v>
      </c>
      <c r="G106" s="29">
        <v>38508.61</v>
      </c>
      <c r="H106" s="90">
        <f>SUM(E106:G106)</f>
        <v>107358.99</v>
      </c>
    </row>
    <row r="107" spans="2:10" s="3" customFormat="1" ht="10.199999999999999" x14ac:dyDescent="0.2">
      <c r="B107" s="144"/>
      <c r="C107" s="145"/>
      <c r="D107" s="146"/>
      <c r="E107" s="147"/>
      <c r="F107" s="147"/>
      <c r="G107" s="147"/>
      <c r="H107" s="148">
        <f>SUM(E107:G107)</f>
        <v>0</v>
      </c>
      <c r="I107" s="149"/>
      <c r="J107" s="149"/>
    </row>
    <row r="108" spans="2:10" s="3" customFormat="1" ht="10.199999999999999" hidden="1" x14ac:dyDescent="0.2">
      <c r="B108" s="86"/>
      <c r="C108" s="87"/>
      <c r="D108" s="88"/>
      <c r="E108" s="92"/>
      <c r="F108" s="92"/>
      <c r="G108" s="92"/>
      <c r="H108" s="90"/>
    </row>
    <row r="109" spans="2:10" s="3" customFormat="1" ht="11.4" x14ac:dyDescent="0.2">
      <c r="B109" s="64" t="s">
        <v>197</v>
      </c>
      <c r="C109" s="65" t="s">
        <v>62</v>
      </c>
      <c r="D109" s="66"/>
      <c r="E109" s="93">
        <f>E110-E111</f>
        <v>0</v>
      </c>
      <c r="F109" s="93">
        <f>F110-F111</f>
        <v>0</v>
      </c>
      <c r="G109" s="93">
        <f>G110-G111</f>
        <v>0</v>
      </c>
      <c r="H109" s="94">
        <f>H110-H111</f>
        <v>0</v>
      </c>
    </row>
    <row r="110" spans="2:10" s="3" customFormat="1" ht="20.399999999999999" x14ac:dyDescent="0.2">
      <c r="B110" s="113" t="s">
        <v>251</v>
      </c>
      <c r="C110" s="65" t="s">
        <v>63</v>
      </c>
      <c r="D110" s="66" t="s">
        <v>200</v>
      </c>
      <c r="E110" s="23"/>
      <c r="F110" s="23"/>
      <c r="G110" s="23"/>
      <c r="H110" s="90">
        <f>SUM(E110:G110)</f>
        <v>0</v>
      </c>
    </row>
    <row r="111" spans="2:10" s="3" customFormat="1" ht="10.199999999999999" x14ac:dyDescent="0.2">
      <c r="B111" s="113" t="s">
        <v>198</v>
      </c>
      <c r="C111" s="65" t="s">
        <v>65</v>
      </c>
      <c r="D111" s="66" t="s">
        <v>201</v>
      </c>
      <c r="E111" s="23"/>
      <c r="F111" s="23"/>
      <c r="G111" s="23"/>
      <c r="H111" s="90">
        <f>SUM(E111:G111)</f>
        <v>0</v>
      </c>
    </row>
    <row r="112" spans="2:10" s="3" customFormat="1" ht="23.4" thickBot="1" x14ac:dyDescent="0.25">
      <c r="B112" s="114" t="s">
        <v>178</v>
      </c>
      <c r="C112" s="115" t="s">
        <v>67</v>
      </c>
      <c r="D112" s="116"/>
      <c r="E112" s="117">
        <f>E118-E119</f>
        <v>0</v>
      </c>
      <c r="F112" s="117">
        <f>F118-F119</f>
        <v>0</v>
      </c>
      <c r="G112" s="117">
        <f>G118-G119</f>
        <v>0</v>
      </c>
      <c r="H112" s="118">
        <f>H118-H119</f>
        <v>0</v>
      </c>
    </row>
    <row r="113" spans="2:8" s="3" customFormat="1" ht="10.199999999999999" x14ac:dyDescent="0.2">
      <c r="B113" s="80"/>
      <c r="C113" s="80"/>
      <c r="D113" s="80"/>
      <c r="E113" s="80"/>
      <c r="F113" s="80"/>
      <c r="G113" s="80"/>
      <c r="H113" s="119" t="s">
        <v>66</v>
      </c>
    </row>
    <row r="114" spans="2:8" s="3" customFormat="1" ht="12" customHeight="1" x14ac:dyDescent="0.2">
      <c r="B114" s="102"/>
      <c r="C114" s="44" t="s">
        <v>4</v>
      </c>
      <c r="D114" s="188" t="s">
        <v>5</v>
      </c>
      <c r="E114" s="45" t="s">
        <v>6</v>
      </c>
      <c r="F114" s="45" t="s">
        <v>120</v>
      </c>
      <c r="G114" s="46" t="s">
        <v>123</v>
      </c>
      <c r="H114" s="81"/>
    </row>
    <row r="115" spans="2:8" s="3" customFormat="1" ht="12" customHeight="1" x14ac:dyDescent="0.2">
      <c r="B115" s="49" t="s">
        <v>7</v>
      </c>
      <c r="C115" s="49" t="s">
        <v>8</v>
      </c>
      <c r="D115" s="189"/>
      <c r="E115" s="50" t="s">
        <v>9</v>
      </c>
      <c r="F115" s="50" t="s">
        <v>121</v>
      </c>
      <c r="G115" s="51" t="s">
        <v>124</v>
      </c>
      <c r="H115" s="82" t="s">
        <v>10</v>
      </c>
    </row>
    <row r="116" spans="2:8" s="3" customFormat="1" ht="12" customHeight="1" x14ac:dyDescent="0.2">
      <c r="B116" s="103"/>
      <c r="C116" s="104" t="s">
        <v>11</v>
      </c>
      <c r="D116" s="190"/>
      <c r="E116" s="54" t="s">
        <v>12</v>
      </c>
      <c r="F116" s="54" t="s">
        <v>122</v>
      </c>
      <c r="G116" s="105" t="s">
        <v>125</v>
      </c>
      <c r="H116" s="82"/>
    </row>
    <row r="117" spans="2:8" s="3" customFormat="1" ht="10.8" thickBot="1" x14ac:dyDescent="0.25">
      <c r="B117" s="55">
        <v>1</v>
      </c>
      <c r="C117" s="106">
        <v>2</v>
      </c>
      <c r="D117" s="106">
        <v>3</v>
      </c>
      <c r="E117" s="57">
        <v>4</v>
      </c>
      <c r="F117" s="57">
        <v>5</v>
      </c>
      <c r="G117" s="46" t="s">
        <v>13</v>
      </c>
      <c r="H117" s="81" t="s">
        <v>14</v>
      </c>
    </row>
    <row r="118" spans="2:8" s="3" customFormat="1" ht="20.399999999999999" x14ac:dyDescent="0.2">
      <c r="B118" s="120" t="s">
        <v>255</v>
      </c>
      <c r="C118" s="121" t="s">
        <v>168</v>
      </c>
      <c r="D118" s="143" t="s">
        <v>179</v>
      </c>
      <c r="E118" s="41">
        <v>455700</v>
      </c>
      <c r="F118" s="41">
        <v>29373020.27</v>
      </c>
      <c r="G118" s="41">
        <v>760629.7</v>
      </c>
      <c r="H118" s="122">
        <f>SUM(E118:G118)</f>
        <v>30589349.969999999</v>
      </c>
    </row>
    <row r="119" spans="2:8" s="3" customFormat="1" ht="10.199999999999999" x14ac:dyDescent="0.2">
      <c r="B119" s="123" t="s">
        <v>150</v>
      </c>
      <c r="C119" s="124" t="s">
        <v>169</v>
      </c>
      <c r="D119" s="125" t="s">
        <v>64</v>
      </c>
      <c r="E119" s="39">
        <v>455700</v>
      </c>
      <c r="F119" s="39">
        <v>29373020.27</v>
      </c>
      <c r="G119" s="39">
        <v>760629.7</v>
      </c>
      <c r="H119" s="72">
        <f>SUM(E119:G119)</f>
        <v>30589349.969999999</v>
      </c>
    </row>
    <row r="120" spans="2:8" s="3" customFormat="1" ht="11.4" x14ac:dyDescent="0.2">
      <c r="B120" s="114" t="s">
        <v>180</v>
      </c>
      <c r="C120" s="124" t="s">
        <v>142</v>
      </c>
      <c r="D120" s="125" t="s">
        <v>64</v>
      </c>
      <c r="E120" s="39"/>
      <c r="F120" s="39"/>
      <c r="G120" s="39"/>
      <c r="H120" s="72">
        <f>SUM(E120:G120)</f>
        <v>0</v>
      </c>
    </row>
    <row r="121" spans="2:8" s="3" customFormat="1" ht="24" x14ac:dyDescent="0.25">
      <c r="B121" s="126" t="s">
        <v>212</v>
      </c>
      <c r="C121" s="124" t="s">
        <v>48</v>
      </c>
      <c r="D121" s="125"/>
      <c r="E121" s="127">
        <f>E122-E146</f>
        <v>-416839.88</v>
      </c>
      <c r="F121" s="127">
        <f>F122-F146</f>
        <v>4714684.1500000004</v>
      </c>
      <c r="G121" s="127">
        <f>G122-G146</f>
        <v>-190712.68</v>
      </c>
      <c r="H121" s="128">
        <f>H122-H146</f>
        <v>4107131.59</v>
      </c>
    </row>
    <row r="122" spans="2:8" s="3" customFormat="1" ht="20.399999999999999" x14ac:dyDescent="0.2">
      <c r="B122" s="129" t="s">
        <v>213</v>
      </c>
      <c r="C122" s="124" t="s">
        <v>52</v>
      </c>
      <c r="D122" s="125"/>
      <c r="E122" s="130">
        <f>E123+E126+E129+E132+E135+E138</f>
        <v>-171879.92</v>
      </c>
      <c r="F122" s="130">
        <f>F123+F126+F129+F132+F135+F138</f>
        <v>29502677.859999999</v>
      </c>
      <c r="G122" s="130">
        <f>G123+G126+G129+G132+G135+G138</f>
        <v>22214.5</v>
      </c>
      <c r="H122" s="131">
        <f>H123+H126+H129+H132+H135+H138</f>
        <v>29353012.440000001</v>
      </c>
    </row>
    <row r="123" spans="2:8" s="3" customFormat="1" ht="11.4" x14ac:dyDescent="0.2">
      <c r="B123" s="64" t="s">
        <v>181</v>
      </c>
      <c r="C123" s="124" t="s">
        <v>56</v>
      </c>
      <c r="D123" s="125"/>
      <c r="E123" s="67">
        <f>E124-E125</f>
        <v>-40679.919999999998</v>
      </c>
      <c r="F123" s="67">
        <f>F124-F125</f>
        <v>2027604.67</v>
      </c>
      <c r="G123" s="67">
        <f>G124-G125</f>
        <v>-400.5</v>
      </c>
      <c r="H123" s="68">
        <f>H124-H125</f>
        <v>1986524.25</v>
      </c>
    </row>
    <row r="124" spans="2:8" s="3" customFormat="1" ht="20.399999999999999" x14ac:dyDescent="0.2">
      <c r="B124" s="123" t="s">
        <v>252</v>
      </c>
      <c r="C124" s="124" t="s">
        <v>143</v>
      </c>
      <c r="D124" s="125" t="s">
        <v>68</v>
      </c>
      <c r="E124" s="39">
        <v>7711731.3499999996</v>
      </c>
      <c r="F124" s="39">
        <v>37181804.399999999</v>
      </c>
      <c r="G124" s="39">
        <v>1190680.23</v>
      </c>
      <c r="H124" s="72">
        <f>SUM(E124:G124)</f>
        <v>46084215.979999997</v>
      </c>
    </row>
    <row r="125" spans="2:8" s="3" customFormat="1" ht="10.199999999999999" x14ac:dyDescent="0.2">
      <c r="B125" s="123" t="s">
        <v>182</v>
      </c>
      <c r="C125" s="124" t="s">
        <v>144</v>
      </c>
      <c r="D125" s="125" t="s">
        <v>69</v>
      </c>
      <c r="E125" s="40">
        <v>7752411.2699999996</v>
      </c>
      <c r="F125" s="40">
        <v>35154199.729999997</v>
      </c>
      <c r="G125" s="40">
        <v>1191080.73</v>
      </c>
      <c r="H125" s="72">
        <f>SUM(E125:G125)</f>
        <v>44097691.729999997</v>
      </c>
    </row>
    <row r="126" spans="2:8" s="3" customFormat="1" ht="11.4" x14ac:dyDescent="0.2">
      <c r="B126" s="114" t="s">
        <v>183</v>
      </c>
      <c r="C126" s="124" t="s">
        <v>61</v>
      </c>
      <c r="D126" s="125"/>
      <c r="E126" s="67">
        <f>E127-E128</f>
        <v>0</v>
      </c>
      <c r="F126" s="67">
        <f>F127-F128</f>
        <v>0</v>
      </c>
      <c r="G126" s="67">
        <f>G127-G128</f>
        <v>0</v>
      </c>
      <c r="H126" s="68">
        <f>H127-H128</f>
        <v>0</v>
      </c>
    </row>
    <row r="127" spans="2:8" s="3" customFormat="1" ht="30.6" x14ac:dyDescent="0.2">
      <c r="B127" s="123" t="s">
        <v>216</v>
      </c>
      <c r="C127" s="124" t="s">
        <v>72</v>
      </c>
      <c r="D127" s="125" t="s">
        <v>70</v>
      </c>
      <c r="E127" s="39"/>
      <c r="F127" s="39"/>
      <c r="G127" s="39"/>
      <c r="H127" s="72">
        <f>SUM(E127:G127)</f>
        <v>0</v>
      </c>
    </row>
    <row r="128" spans="2:8" s="3" customFormat="1" ht="20.399999999999999" x14ac:dyDescent="0.2">
      <c r="B128" s="123" t="s">
        <v>184</v>
      </c>
      <c r="C128" s="124" t="s">
        <v>74</v>
      </c>
      <c r="D128" s="125" t="s">
        <v>71</v>
      </c>
      <c r="E128" s="40"/>
      <c r="F128" s="40"/>
      <c r="G128" s="40"/>
      <c r="H128" s="72">
        <f>SUM(E128:G128)</f>
        <v>0</v>
      </c>
    </row>
    <row r="129" spans="2:8" s="3" customFormat="1" ht="11.4" x14ac:dyDescent="0.2">
      <c r="B129" s="64" t="s">
        <v>185</v>
      </c>
      <c r="C129" s="124" t="s">
        <v>141</v>
      </c>
      <c r="D129" s="125"/>
      <c r="E129" s="67">
        <f>E130-E131</f>
        <v>0</v>
      </c>
      <c r="F129" s="67">
        <f>F130-F131</f>
        <v>0</v>
      </c>
      <c r="G129" s="67">
        <f>G130-G131</f>
        <v>0</v>
      </c>
      <c r="H129" s="68">
        <f>H130-H131</f>
        <v>0</v>
      </c>
    </row>
    <row r="130" spans="2:8" s="3" customFormat="1" ht="20.399999999999999" x14ac:dyDescent="0.2">
      <c r="B130" s="123" t="s">
        <v>256</v>
      </c>
      <c r="C130" s="124" t="s">
        <v>170</v>
      </c>
      <c r="D130" s="125" t="s">
        <v>73</v>
      </c>
      <c r="E130" s="40"/>
      <c r="F130" s="40"/>
      <c r="G130" s="40"/>
      <c r="H130" s="72">
        <f>SUM(E130:G130)</f>
        <v>0</v>
      </c>
    </row>
    <row r="131" spans="2:8" s="3" customFormat="1" ht="10.199999999999999" x14ac:dyDescent="0.2">
      <c r="B131" s="123" t="s">
        <v>186</v>
      </c>
      <c r="C131" s="124" t="s">
        <v>171</v>
      </c>
      <c r="D131" s="125" t="s">
        <v>75</v>
      </c>
      <c r="E131" s="40"/>
      <c r="F131" s="40"/>
      <c r="G131" s="40"/>
      <c r="H131" s="72">
        <f>SUM(E131:G131)</f>
        <v>0</v>
      </c>
    </row>
    <row r="132" spans="2:8" s="3" customFormat="1" ht="11.4" x14ac:dyDescent="0.2">
      <c r="B132" s="64" t="s">
        <v>187</v>
      </c>
      <c r="C132" s="124" t="s">
        <v>76</v>
      </c>
      <c r="D132" s="125"/>
      <c r="E132" s="67">
        <f>E133-E134</f>
        <v>0</v>
      </c>
      <c r="F132" s="67">
        <f>F133-F134</f>
        <v>0</v>
      </c>
      <c r="G132" s="67">
        <f>G133-G134</f>
        <v>0</v>
      </c>
      <c r="H132" s="68">
        <f>H133-H134</f>
        <v>0</v>
      </c>
    </row>
    <row r="133" spans="2:8" s="3" customFormat="1" ht="20.399999999999999" x14ac:dyDescent="0.2">
      <c r="B133" s="123" t="s">
        <v>217</v>
      </c>
      <c r="C133" s="124" t="s">
        <v>77</v>
      </c>
      <c r="D133" s="125" t="s">
        <v>78</v>
      </c>
      <c r="E133" s="39"/>
      <c r="F133" s="39"/>
      <c r="G133" s="39"/>
      <c r="H133" s="72">
        <f>SUM(E133:G133)</f>
        <v>0</v>
      </c>
    </row>
    <row r="134" spans="2:8" s="3" customFormat="1" ht="10.199999999999999" x14ac:dyDescent="0.2">
      <c r="B134" s="123" t="s">
        <v>188</v>
      </c>
      <c r="C134" s="124" t="s">
        <v>79</v>
      </c>
      <c r="D134" s="125" t="s">
        <v>80</v>
      </c>
      <c r="E134" s="39"/>
      <c r="F134" s="39"/>
      <c r="G134" s="39"/>
      <c r="H134" s="72">
        <f>SUM(E134:G134)</f>
        <v>0</v>
      </c>
    </row>
    <row r="135" spans="2:8" s="3" customFormat="1" ht="11.4" x14ac:dyDescent="0.2">
      <c r="B135" s="64" t="s">
        <v>214</v>
      </c>
      <c r="C135" s="124" t="s">
        <v>81</v>
      </c>
      <c r="D135" s="125"/>
      <c r="E135" s="67">
        <f>E136-E137</f>
        <v>0</v>
      </c>
      <c r="F135" s="67">
        <f>F136-F137</f>
        <v>0</v>
      </c>
      <c r="G135" s="67">
        <f>G136-G137</f>
        <v>0</v>
      </c>
      <c r="H135" s="68">
        <f>H136-H137</f>
        <v>0</v>
      </c>
    </row>
    <row r="136" spans="2:8" s="3" customFormat="1" ht="20.399999999999999" x14ac:dyDescent="0.2">
      <c r="B136" s="123" t="s">
        <v>218</v>
      </c>
      <c r="C136" s="124" t="s">
        <v>82</v>
      </c>
      <c r="D136" s="125" t="s">
        <v>83</v>
      </c>
      <c r="E136" s="39"/>
      <c r="F136" s="39"/>
      <c r="G136" s="39"/>
      <c r="H136" s="72">
        <f>SUM(E136:G136)</f>
        <v>0</v>
      </c>
    </row>
    <row r="137" spans="2:8" s="3" customFormat="1" ht="10.199999999999999" x14ac:dyDescent="0.2">
      <c r="B137" s="123" t="s">
        <v>189</v>
      </c>
      <c r="C137" s="124" t="s">
        <v>84</v>
      </c>
      <c r="D137" s="125" t="s">
        <v>85</v>
      </c>
      <c r="E137" s="39"/>
      <c r="F137" s="39"/>
      <c r="G137" s="39"/>
      <c r="H137" s="72">
        <f>SUM(E137:G137)</f>
        <v>0</v>
      </c>
    </row>
    <row r="138" spans="2:8" s="3" customFormat="1" ht="11.4" x14ac:dyDescent="0.2">
      <c r="B138" s="64" t="s">
        <v>215</v>
      </c>
      <c r="C138" s="124" t="s">
        <v>86</v>
      </c>
      <c r="D138" s="125"/>
      <c r="E138" s="67">
        <f>E139-E140</f>
        <v>-131200</v>
      </c>
      <c r="F138" s="67">
        <f>F139-F140</f>
        <v>27475073.190000001</v>
      </c>
      <c r="G138" s="67">
        <f>G139-G140</f>
        <v>22615</v>
      </c>
      <c r="H138" s="68">
        <f>H139-H140</f>
        <v>27366488.190000001</v>
      </c>
    </row>
    <row r="139" spans="2:8" s="3" customFormat="1" ht="20.399999999999999" x14ac:dyDescent="0.2">
      <c r="B139" s="123" t="s">
        <v>219</v>
      </c>
      <c r="C139" s="124" t="s">
        <v>87</v>
      </c>
      <c r="D139" s="125" t="s">
        <v>88</v>
      </c>
      <c r="E139" s="39">
        <v>7580531.3499999996</v>
      </c>
      <c r="F139" s="39">
        <v>214999498.50999999</v>
      </c>
      <c r="G139" s="39">
        <v>1213295.23</v>
      </c>
      <c r="H139" s="72">
        <f>SUM(E139:G139)</f>
        <v>223793325.09</v>
      </c>
    </row>
    <row r="140" spans="2:8" s="3" customFormat="1" ht="10.8" thickBot="1" x14ac:dyDescent="0.25">
      <c r="B140" s="123" t="s">
        <v>190</v>
      </c>
      <c r="C140" s="132" t="s">
        <v>89</v>
      </c>
      <c r="D140" s="133" t="s">
        <v>90</v>
      </c>
      <c r="E140" s="42">
        <v>7711731.3499999996</v>
      </c>
      <c r="F140" s="42">
        <v>187524425.31999999</v>
      </c>
      <c r="G140" s="42">
        <v>1190680.23</v>
      </c>
      <c r="H140" s="79">
        <f>SUM(E140:G140)</f>
        <v>196426836.90000001</v>
      </c>
    </row>
    <row r="141" spans="2:8" s="3" customFormat="1" ht="10.199999999999999" x14ac:dyDescent="0.2">
      <c r="B141" s="80"/>
      <c r="C141" s="80"/>
      <c r="D141" s="80"/>
      <c r="E141" s="80"/>
      <c r="F141" s="80"/>
      <c r="G141" s="80"/>
      <c r="H141" s="80" t="s">
        <v>91</v>
      </c>
    </row>
    <row r="142" spans="2:8" s="3" customFormat="1" ht="9.9" customHeight="1" x14ac:dyDescent="0.2">
      <c r="B142" s="43"/>
      <c r="C142" s="44" t="s">
        <v>4</v>
      </c>
      <c r="D142" s="188" t="s">
        <v>5</v>
      </c>
      <c r="E142" s="45" t="s">
        <v>6</v>
      </c>
      <c r="F142" s="45" t="s">
        <v>120</v>
      </c>
      <c r="G142" s="46" t="s">
        <v>123</v>
      </c>
      <c r="H142" s="81"/>
    </row>
    <row r="143" spans="2:8" s="3" customFormat="1" ht="12.15" customHeight="1" x14ac:dyDescent="0.2">
      <c r="B143" s="48" t="s">
        <v>7</v>
      </c>
      <c r="C143" s="49" t="s">
        <v>8</v>
      </c>
      <c r="D143" s="189"/>
      <c r="E143" s="50" t="s">
        <v>9</v>
      </c>
      <c r="F143" s="50" t="s">
        <v>121</v>
      </c>
      <c r="G143" s="51" t="s">
        <v>124</v>
      </c>
      <c r="H143" s="82" t="s">
        <v>10</v>
      </c>
    </row>
    <row r="144" spans="2:8" s="3" customFormat="1" ht="10.199999999999999" x14ac:dyDescent="0.2">
      <c r="B144" s="53"/>
      <c r="C144" s="49" t="s">
        <v>11</v>
      </c>
      <c r="D144" s="190"/>
      <c r="E144" s="54" t="s">
        <v>12</v>
      </c>
      <c r="F144" s="50" t="s">
        <v>122</v>
      </c>
      <c r="G144" s="51" t="s">
        <v>125</v>
      </c>
      <c r="H144" s="82"/>
    </row>
    <row r="145" spans="1:11" s="3" customFormat="1" ht="10.8" thickBot="1" x14ac:dyDescent="0.25">
      <c r="B145" s="55">
        <v>1</v>
      </c>
      <c r="C145" s="56">
        <v>2</v>
      </c>
      <c r="D145" s="56">
        <v>3</v>
      </c>
      <c r="E145" s="57">
        <v>4</v>
      </c>
      <c r="F145" s="57">
        <v>5</v>
      </c>
      <c r="G145" s="46" t="s">
        <v>13</v>
      </c>
      <c r="H145" s="81" t="s">
        <v>14</v>
      </c>
    </row>
    <row r="146" spans="1:11" s="3" customFormat="1" ht="10.199999999999999" x14ac:dyDescent="0.2">
      <c r="B146" s="134" t="s">
        <v>220</v>
      </c>
      <c r="C146" s="60" t="s">
        <v>68</v>
      </c>
      <c r="D146" s="61"/>
      <c r="E146" s="135">
        <f>E147+E150+E153+E156+E157</f>
        <v>244959.96</v>
      </c>
      <c r="F146" s="135">
        <f>F147+F150+F153+F156+F157</f>
        <v>24787993.710000001</v>
      </c>
      <c r="G146" s="135">
        <f>G147+G150+G153+G156+G157</f>
        <v>212927.18</v>
      </c>
      <c r="H146" s="136">
        <f>H147+H150+H153+H156+H157</f>
        <v>25245880.850000001</v>
      </c>
    </row>
    <row r="147" spans="1:11" s="3" customFormat="1" ht="22.8" x14ac:dyDescent="0.2">
      <c r="B147" s="64" t="s">
        <v>191</v>
      </c>
      <c r="C147" s="65" t="s">
        <v>70</v>
      </c>
      <c r="D147" s="66"/>
      <c r="E147" s="93">
        <f>E148-E149</f>
        <v>0</v>
      </c>
      <c r="F147" s="93">
        <f>F148-F149</f>
        <v>0</v>
      </c>
      <c r="G147" s="93">
        <f>G148-G149</f>
        <v>0</v>
      </c>
      <c r="H147" s="94">
        <f>H148-H149</f>
        <v>0</v>
      </c>
    </row>
    <row r="148" spans="1:11" s="3" customFormat="1" ht="20.399999999999999" x14ac:dyDescent="0.2">
      <c r="B148" s="113" t="s">
        <v>222</v>
      </c>
      <c r="C148" s="65" t="s">
        <v>92</v>
      </c>
      <c r="D148" s="66" t="s">
        <v>93</v>
      </c>
      <c r="E148" s="23"/>
      <c r="F148" s="23"/>
      <c r="G148" s="23"/>
      <c r="H148" s="90">
        <f>SUM(E148:G148)</f>
        <v>0</v>
      </c>
    </row>
    <row r="149" spans="1:11" s="3" customFormat="1" ht="10.199999999999999" x14ac:dyDescent="0.2">
      <c r="B149" s="113" t="s">
        <v>192</v>
      </c>
      <c r="C149" s="65" t="s">
        <v>94</v>
      </c>
      <c r="D149" s="66" t="s">
        <v>95</v>
      </c>
      <c r="E149" s="23"/>
      <c r="F149" s="23"/>
      <c r="G149" s="23"/>
      <c r="H149" s="90">
        <f>SUM(E149:G149)</f>
        <v>0</v>
      </c>
    </row>
    <row r="150" spans="1:11" s="3" customFormat="1" ht="22.8" x14ac:dyDescent="0.2">
      <c r="B150" s="64" t="s">
        <v>193</v>
      </c>
      <c r="C150" s="65" t="s">
        <v>73</v>
      </c>
      <c r="D150" s="66"/>
      <c r="E150" s="93">
        <f>E151-E152</f>
        <v>0</v>
      </c>
      <c r="F150" s="93">
        <f>F151-F152</f>
        <v>0</v>
      </c>
      <c r="G150" s="93">
        <f>G151-G152</f>
        <v>0</v>
      </c>
      <c r="H150" s="94">
        <f>H151-H152</f>
        <v>0</v>
      </c>
    </row>
    <row r="151" spans="1:11" s="3" customFormat="1" ht="20.399999999999999" x14ac:dyDescent="0.2">
      <c r="B151" s="113" t="s">
        <v>223</v>
      </c>
      <c r="C151" s="65" t="s">
        <v>96</v>
      </c>
      <c r="D151" s="66" t="s">
        <v>97</v>
      </c>
      <c r="E151" s="23"/>
      <c r="F151" s="23"/>
      <c r="G151" s="23"/>
      <c r="H151" s="90">
        <f>SUM(E151:G151)</f>
        <v>0</v>
      </c>
      <c r="I151" s="11"/>
      <c r="J151" s="11"/>
      <c r="K151" s="11"/>
    </row>
    <row r="152" spans="1:11" s="3" customFormat="1" ht="10.199999999999999" x14ac:dyDescent="0.2">
      <c r="B152" s="113" t="s">
        <v>194</v>
      </c>
      <c r="C152" s="65" t="s">
        <v>98</v>
      </c>
      <c r="D152" s="66" t="s">
        <v>99</v>
      </c>
      <c r="E152" s="23"/>
      <c r="F152" s="23"/>
      <c r="G152" s="23"/>
      <c r="H152" s="90">
        <f>SUM(E152:G152)</f>
        <v>0</v>
      </c>
      <c r="I152" s="11"/>
      <c r="J152" s="11"/>
      <c r="K152" s="11"/>
    </row>
    <row r="153" spans="1:11" s="3" customFormat="1" ht="11.4" x14ac:dyDescent="0.2">
      <c r="B153" s="64" t="s">
        <v>221</v>
      </c>
      <c r="C153" s="65" t="s">
        <v>78</v>
      </c>
      <c r="D153" s="66"/>
      <c r="E153" s="93">
        <f>E154-E155</f>
        <v>-79540.039999999994</v>
      </c>
      <c r="F153" s="93">
        <f>F154-F155</f>
        <v>-210406.29</v>
      </c>
      <c r="G153" s="93">
        <f>G154-G155</f>
        <v>212927.18</v>
      </c>
      <c r="H153" s="94">
        <f>H154-H155</f>
        <v>-77019.149999999994</v>
      </c>
      <c r="I153" s="35"/>
      <c r="J153" s="11"/>
      <c r="K153" s="11"/>
    </row>
    <row r="154" spans="1:11" s="15" customFormat="1" ht="20.399999999999999" x14ac:dyDescent="0.2">
      <c r="B154" s="113" t="s">
        <v>224</v>
      </c>
      <c r="C154" s="65" t="s">
        <v>100</v>
      </c>
      <c r="D154" s="66" t="s">
        <v>101</v>
      </c>
      <c r="E154" s="23">
        <v>7955999.2300000004</v>
      </c>
      <c r="F154" s="23">
        <v>37809092.520000003</v>
      </c>
      <c r="G154" s="23">
        <v>1454526.91</v>
      </c>
      <c r="H154" s="90">
        <f>SUM(E154:G154)</f>
        <v>47219618.659999996</v>
      </c>
    </row>
    <row r="155" spans="1:11" s="15" customFormat="1" ht="10.199999999999999" x14ac:dyDescent="0.2">
      <c r="B155" s="113" t="s">
        <v>195</v>
      </c>
      <c r="C155" s="65" t="s">
        <v>102</v>
      </c>
      <c r="D155" s="66" t="s">
        <v>103</v>
      </c>
      <c r="E155" s="23">
        <v>8035539.2699999996</v>
      </c>
      <c r="F155" s="23">
        <v>38019498.810000002</v>
      </c>
      <c r="G155" s="23">
        <v>1241599.73</v>
      </c>
      <c r="H155" s="90">
        <f>SUM(E155:G155)</f>
        <v>47296637.810000002</v>
      </c>
    </row>
    <row r="156" spans="1:11" s="15" customFormat="1" ht="11.4" x14ac:dyDescent="0.2">
      <c r="B156" s="114" t="s">
        <v>145</v>
      </c>
      <c r="C156" s="65" t="s">
        <v>83</v>
      </c>
      <c r="D156" s="66" t="s">
        <v>64</v>
      </c>
      <c r="E156" s="23">
        <v>-131200</v>
      </c>
      <c r="F156" s="23">
        <v>24718100</v>
      </c>
      <c r="G156" s="23"/>
      <c r="H156" s="90">
        <f>SUM(E156:G156)</f>
        <v>24586900</v>
      </c>
    </row>
    <row r="157" spans="1:11" s="15" customFormat="1" ht="12" thickBot="1" x14ac:dyDescent="0.25">
      <c r="B157" s="114" t="s">
        <v>146</v>
      </c>
      <c r="C157" s="115" t="s">
        <v>88</v>
      </c>
      <c r="D157" s="137" t="s">
        <v>64</v>
      </c>
      <c r="E157" s="24">
        <v>455700</v>
      </c>
      <c r="F157" s="24">
        <v>280300</v>
      </c>
      <c r="G157" s="24"/>
      <c r="H157" s="101">
        <f>SUM(E157:G157)</f>
        <v>736000</v>
      </c>
      <c r="I157" s="17"/>
      <c r="J157" s="17"/>
      <c r="K157" s="17"/>
    </row>
    <row r="158" spans="1:11" s="15" customFormat="1" ht="10.199999999999999" x14ac:dyDescent="0.2">
      <c r="B158" s="21"/>
      <c r="C158" s="22"/>
      <c r="D158" s="32"/>
      <c r="E158" s="33"/>
      <c r="F158" s="33"/>
      <c r="G158" s="33"/>
      <c r="H158" s="34"/>
      <c r="I158" s="17"/>
      <c r="K158" s="17"/>
    </row>
    <row r="159" spans="1:11" customFormat="1" ht="13.8" x14ac:dyDescent="0.25">
      <c r="A159" s="162" t="s">
        <v>117</v>
      </c>
      <c r="B159" s="162"/>
      <c r="C159" s="156"/>
      <c r="F159" s="163"/>
      <c r="G159" s="163"/>
      <c r="H159" s="164" t="s">
        <v>202</v>
      </c>
      <c r="I159" s="164"/>
      <c r="J159" s="157"/>
      <c r="K159" s="158"/>
    </row>
    <row r="160" spans="1:11" customFormat="1" ht="13.8" x14ac:dyDescent="0.25">
      <c r="A160" s="156"/>
      <c r="B160" s="156"/>
      <c r="C160" s="156"/>
      <c r="D160" s="165" t="s">
        <v>115</v>
      </c>
      <c r="E160" s="165"/>
      <c r="F160" s="159"/>
      <c r="G160" s="159"/>
      <c r="H160" s="166" t="s">
        <v>116</v>
      </c>
      <c r="I160" s="166"/>
      <c r="J160" s="157"/>
      <c r="K160" s="158"/>
    </row>
    <row r="161" spans="1:11" customFormat="1" ht="23.25" customHeight="1" x14ac:dyDescent="0.25">
      <c r="A161" s="162" t="s">
        <v>296</v>
      </c>
      <c r="B161" s="162"/>
      <c r="C161" s="162"/>
      <c r="F161" s="163"/>
      <c r="G161" s="163"/>
      <c r="H161" s="164" t="s">
        <v>297</v>
      </c>
      <c r="I161" s="164"/>
      <c r="J161" s="157"/>
      <c r="K161" s="158"/>
    </row>
    <row r="162" spans="1:11" customFormat="1" ht="13.8" x14ac:dyDescent="0.25">
      <c r="A162" s="156"/>
      <c r="B162" s="156"/>
      <c r="C162" s="156"/>
      <c r="D162" s="165" t="s">
        <v>115</v>
      </c>
      <c r="E162" s="165"/>
      <c r="F162" s="159"/>
      <c r="G162" s="159"/>
      <c r="H162" s="166" t="s">
        <v>116</v>
      </c>
      <c r="I162" s="166"/>
      <c r="J162" s="157"/>
      <c r="K162" s="158"/>
    </row>
    <row r="163" spans="1:11" ht="14.25" customHeight="1" x14ac:dyDescent="0.25">
      <c r="B163" s="28" t="s">
        <v>104</v>
      </c>
      <c r="C163" s="16"/>
      <c r="D163" s="16"/>
      <c r="E163" s="14"/>
      <c r="F163" s="18"/>
      <c r="G163" s="18"/>
      <c r="H163" s="18"/>
    </row>
    <row r="164" spans="1:11" ht="14.25" customHeight="1" x14ac:dyDescent="0.25">
      <c r="B164" s="28"/>
      <c r="C164" s="16"/>
      <c r="D164" s="16"/>
      <c r="E164" s="14"/>
      <c r="F164" s="18"/>
      <c r="G164" s="18"/>
      <c r="H164" s="18"/>
    </row>
    <row r="165" spans="1:11" ht="13.5" hidden="1" customHeight="1" thickBot="1" x14ac:dyDescent="0.3">
      <c r="B165" s="19"/>
      <c r="C165" s="19"/>
      <c r="D165" s="19"/>
      <c r="E165" s="19"/>
      <c r="F165" s="19"/>
      <c r="G165" s="20"/>
      <c r="H165" s="20"/>
    </row>
    <row r="166" spans="1:11" ht="48.75" hidden="1" customHeight="1" thickTop="1" thickBot="1" x14ac:dyDescent="0.3">
      <c r="C166" s="177"/>
      <c r="D166" s="178"/>
      <c r="E166" s="178"/>
      <c r="F166" s="179" t="s">
        <v>152</v>
      </c>
      <c r="G166" s="179"/>
      <c r="H166" s="180"/>
    </row>
    <row r="167" spans="1:11" ht="13.5" hidden="1" customHeight="1" thickTop="1" thickBot="1" x14ac:dyDescent="0.3"/>
    <row r="168" spans="1:11" ht="15.6" hidden="1" thickTop="1" x14ac:dyDescent="0.25">
      <c r="C168" s="181" t="s">
        <v>153</v>
      </c>
      <c r="D168" s="182"/>
      <c r="E168" s="182"/>
      <c r="F168" s="183"/>
      <c r="G168" s="183"/>
      <c r="H168" s="184"/>
    </row>
    <row r="169" spans="1:11" hidden="1" x14ac:dyDescent="0.25">
      <c r="C169" s="167" t="s">
        <v>154</v>
      </c>
      <c r="D169" s="168"/>
      <c r="E169" s="168"/>
      <c r="F169" s="173"/>
      <c r="G169" s="173"/>
      <c r="H169" s="174"/>
    </row>
    <row r="170" spans="1:11" hidden="1" x14ac:dyDescent="0.25">
      <c r="C170" s="167" t="s">
        <v>151</v>
      </c>
      <c r="D170" s="168"/>
      <c r="E170" s="168"/>
      <c r="F170" s="171"/>
      <c r="G170" s="171"/>
      <c r="H170" s="172"/>
    </row>
    <row r="171" spans="1:11" hidden="1" x14ac:dyDescent="0.25">
      <c r="C171" s="167" t="s">
        <v>155</v>
      </c>
      <c r="D171" s="168"/>
      <c r="E171" s="168"/>
      <c r="F171" s="171"/>
      <c r="G171" s="171"/>
      <c r="H171" s="172"/>
    </row>
    <row r="172" spans="1:11" hidden="1" x14ac:dyDescent="0.25">
      <c r="C172" s="167" t="s">
        <v>156</v>
      </c>
      <c r="D172" s="168"/>
      <c r="E172" s="168"/>
      <c r="F172" s="171"/>
      <c r="G172" s="171"/>
      <c r="H172" s="172"/>
    </row>
    <row r="173" spans="1:11" hidden="1" x14ac:dyDescent="0.25">
      <c r="C173" s="167" t="s">
        <v>157</v>
      </c>
      <c r="D173" s="168"/>
      <c r="E173" s="168"/>
      <c r="F173" s="173"/>
      <c r="G173" s="173"/>
      <c r="H173" s="174"/>
    </row>
    <row r="174" spans="1:11" hidden="1" x14ac:dyDescent="0.25">
      <c r="C174" s="167" t="s">
        <v>158</v>
      </c>
      <c r="D174" s="168"/>
      <c r="E174" s="168"/>
      <c r="F174" s="173"/>
      <c r="G174" s="173"/>
      <c r="H174" s="174"/>
    </row>
    <row r="175" spans="1:11" hidden="1" x14ac:dyDescent="0.25">
      <c r="C175" s="167" t="s">
        <v>159</v>
      </c>
      <c r="D175" s="168"/>
      <c r="E175" s="168"/>
      <c r="F175" s="171"/>
      <c r="G175" s="171"/>
      <c r="H175" s="172"/>
    </row>
    <row r="176" spans="1:11" ht="15.6" hidden="1" thickBot="1" x14ac:dyDescent="0.3">
      <c r="C176" s="169" t="s">
        <v>160</v>
      </c>
      <c r="D176" s="170"/>
      <c r="E176" s="170"/>
      <c r="F176" s="175"/>
      <c r="G176" s="175"/>
      <c r="H176" s="176"/>
    </row>
    <row r="177" spans="3:8" ht="4.5" hidden="1" customHeight="1" thickTop="1" x14ac:dyDescent="0.25">
      <c r="C177" s="160"/>
      <c r="D177" s="160"/>
      <c r="E177" s="160"/>
      <c r="F177" s="161"/>
      <c r="G177" s="161"/>
      <c r="H177" s="161"/>
    </row>
    <row r="178" spans="3:8" hidden="1" x14ac:dyDescent="0.25"/>
  </sheetData>
  <mergeCells count="43">
    <mergeCell ref="C172:E172"/>
    <mergeCell ref="B2:G2"/>
    <mergeCell ref="D13:D15"/>
    <mergeCell ref="D38:D40"/>
    <mergeCell ref="D4:E4"/>
    <mergeCell ref="C8:F9"/>
    <mergeCell ref="C5:F5"/>
    <mergeCell ref="D114:D116"/>
    <mergeCell ref="C7:F7"/>
    <mergeCell ref="C6:F6"/>
    <mergeCell ref="D79:D81"/>
    <mergeCell ref="D142:D144"/>
    <mergeCell ref="C166:E166"/>
    <mergeCell ref="F166:H166"/>
    <mergeCell ref="C168:E168"/>
    <mergeCell ref="C170:E170"/>
    <mergeCell ref="C171:E171"/>
    <mergeCell ref="C169:E169"/>
    <mergeCell ref="F168:H168"/>
    <mergeCell ref="F169:H169"/>
    <mergeCell ref="F170:H170"/>
    <mergeCell ref="F171:H171"/>
    <mergeCell ref="F175:H175"/>
    <mergeCell ref="F173:H173"/>
    <mergeCell ref="F174:H174"/>
    <mergeCell ref="F176:H176"/>
    <mergeCell ref="F172:H172"/>
    <mergeCell ref="C177:E177"/>
    <mergeCell ref="F177:H177"/>
    <mergeCell ref="A159:B159"/>
    <mergeCell ref="F159:G159"/>
    <mergeCell ref="H159:I159"/>
    <mergeCell ref="D160:E160"/>
    <mergeCell ref="H160:I160"/>
    <mergeCell ref="A161:C161"/>
    <mergeCell ref="F161:G161"/>
    <mergeCell ref="H161:I161"/>
    <mergeCell ref="D162:E162"/>
    <mergeCell ref="H162:I162"/>
    <mergeCell ref="C173:E173"/>
    <mergeCell ref="C174:E174"/>
    <mergeCell ref="C176:E176"/>
    <mergeCell ref="C175:E175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9" fitToHeight="0" orientation="landscape" blackAndWhite="1" r:id="rId1"/>
  <headerFooter alignWithMargins="0"/>
  <rowBreaks count="5" manualBreakCount="5">
    <brk id="36" max="16383" man="1"/>
    <brk id="77" max="16383" man="1"/>
    <brk id="112" max="16383" man="1"/>
    <brk id="140" max="16383" man="1"/>
    <brk id="164" max="16383" man="1"/>
  </rowBreaks>
  <ignoredErrors>
    <ignoredError sqref="H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0503721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</cp:lastModifiedBy>
  <cp:lastPrinted>2023-02-14T05:12:33Z</cp:lastPrinted>
  <dcterms:created xsi:type="dcterms:W3CDTF">2011-06-24T08:15:11Z</dcterms:created>
  <dcterms:modified xsi:type="dcterms:W3CDTF">2023-03-29T08:48:54Z</dcterms:modified>
</cp:coreProperties>
</file>