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4EE9A0BF-AC6B-474D-AE94-D77F87705523}" xr6:coauthVersionLast="47" xr6:coauthVersionMax="47" xr10:uidLastSave="{00000000-0000-0000-0000-000000000000}"/>
  <bookViews>
    <workbookView xWindow="-120" yWindow="-120" windowWidth="29040" windowHeight="15720" tabRatio="461" xr2:uid="{00000000-000D-0000-FFFF-FFFF00000000}"/>
  </bookViews>
  <sheets>
    <sheet name="Меню 1-4 экспертиза" sheetId="11" r:id="rId1"/>
  </sheets>
  <definedNames>
    <definedName name="_xlnm._FilterDatabase" localSheetId="0" hidden="1">'Меню 1-4 экспертиза'!$A$3:$I$21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5" i="11" l="1"/>
  <c r="I115" i="11"/>
  <c r="H115" i="11"/>
  <c r="G115" i="11"/>
  <c r="G90" i="11"/>
  <c r="G94" i="11" s="1"/>
  <c r="F90" i="11"/>
  <c r="F94" i="11" s="1"/>
  <c r="E90" i="11"/>
  <c r="E94" i="11" s="1"/>
  <c r="I206" i="11"/>
  <c r="H206" i="11"/>
  <c r="G206" i="11"/>
  <c r="F206" i="11"/>
  <c r="E206" i="11"/>
  <c r="D206" i="11"/>
  <c r="I198" i="11"/>
  <c r="H198" i="11"/>
  <c r="G198" i="11"/>
  <c r="F198" i="11"/>
  <c r="E198" i="11"/>
  <c r="D198" i="11"/>
  <c r="I186" i="11"/>
  <c r="H186" i="11"/>
  <c r="G186" i="11"/>
  <c r="F186" i="11"/>
  <c r="E186" i="11"/>
  <c r="D186" i="11"/>
  <c r="I177" i="11"/>
  <c r="H177" i="11"/>
  <c r="G177" i="11"/>
  <c r="F177" i="11"/>
  <c r="E177" i="11"/>
  <c r="D177" i="11"/>
  <c r="I165" i="11"/>
  <c r="H165" i="11"/>
  <c r="G165" i="11"/>
  <c r="F165" i="11"/>
  <c r="E165" i="11"/>
  <c r="D165" i="11"/>
  <c r="I157" i="11"/>
  <c r="H157" i="11"/>
  <c r="G157" i="11"/>
  <c r="F157" i="11"/>
  <c r="E157" i="11"/>
  <c r="D157" i="11"/>
  <c r="I145" i="11"/>
  <c r="H145" i="11"/>
  <c r="G145" i="11"/>
  <c r="F145" i="11"/>
  <c r="E145" i="11"/>
  <c r="D145" i="11"/>
  <c r="I136" i="11"/>
  <c r="H136" i="11"/>
  <c r="G136" i="11"/>
  <c r="F136" i="11"/>
  <c r="E136" i="11"/>
  <c r="D136" i="11"/>
  <c r="I123" i="11"/>
  <c r="H123" i="11"/>
  <c r="G123" i="11"/>
  <c r="F123" i="11"/>
  <c r="E123" i="11"/>
  <c r="D123" i="11"/>
  <c r="F115" i="11"/>
  <c r="D115" i="11"/>
  <c r="I102" i="11"/>
  <c r="H102" i="11"/>
  <c r="G102" i="11"/>
  <c r="F102" i="11"/>
  <c r="E102" i="11"/>
  <c r="D102" i="11"/>
  <c r="I94" i="11"/>
  <c r="D94" i="11"/>
  <c r="H94" i="11"/>
  <c r="I82" i="11"/>
  <c r="H82" i="11"/>
  <c r="G82" i="11"/>
  <c r="F82" i="11"/>
  <c r="E82" i="11"/>
  <c r="D82" i="11"/>
  <c r="I74" i="11"/>
  <c r="H74" i="11"/>
  <c r="G74" i="11"/>
  <c r="F74" i="11"/>
  <c r="E74" i="11"/>
  <c r="D74" i="11"/>
  <c r="G207" i="11" l="1"/>
  <c r="D166" i="11"/>
  <c r="F83" i="11"/>
  <c r="H83" i="11"/>
  <c r="D83" i="11"/>
  <c r="E83" i="11"/>
  <c r="G83" i="11"/>
  <c r="D187" i="11"/>
  <c r="D207" i="11"/>
  <c r="F146" i="11"/>
  <c r="E207" i="11"/>
  <c r="E146" i="11"/>
  <c r="G146" i="11"/>
  <c r="H207" i="11"/>
  <c r="E187" i="11"/>
  <c r="G187" i="11"/>
  <c r="D103" i="11"/>
  <c r="H187" i="11"/>
  <c r="D146" i="11"/>
  <c r="G166" i="11"/>
  <c r="E166" i="11"/>
  <c r="H166" i="11"/>
  <c r="F166" i="11"/>
  <c r="H146" i="11"/>
  <c r="F187" i="11"/>
  <c r="H124" i="11"/>
  <c r="E124" i="11"/>
  <c r="D124" i="11"/>
  <c r="G124" i="11"/>
  <c r="F207" i="11"/>
  <c r="F124" i="11"/>
  <c r="H103" i="11"/>
  <c r="G103" i="11"/>
  <c r="F103" i="11"/>
  <c r="E103" i="11"/>
  <c r="I61" i="11"/>
  <c r="H61" i="11"/>
  <c r="G61" i="11"/>
  <c r="F61" i="11"/>
  <c r="E61" i="11"/>
  <c r="D61" i="11"/>
  <c r="I53" i="11"/>
  <c r="H53" i="11"/>
  <c r="G53" i="11"/>
  <c r="F53" i="11"/>
  <c r="E53" i="11"/>
  <c r="D53" i="11"/>
  <c r="D62" i="11" l="1"/>
  <c r="H62" i="11"/>
  <c r="G62" i="11"/>
  <c r="F62" i="11"/>
  <c r="E62" i="11"/>
  <c r="A40" i="11"/>
  <c r="A61" i="11" s="1"/>
  <c r="A32" i="11"/>
  <c r="A53" i="11" s="1"/>
  <c r="A74" i="11" s="1"/>
  <c r="A94" i="11" s="1"/>
  <c r="I40" i="11"/>
  <c r="D40" i="11"/>
  <c r="H34" i="11"/>
  <c r="H40" i="11" s="1"/>
  <c r="G34" i="11"/>
  <c r="E34" i="11"/>
  <c r="I32" i="11"/>
  <c r="H32" i="11"/>
  <c r="G32" i="11"/>
  <c r="F32" i="11"/>
  <c r="E32" i="11"/>
  <c r="D32" i="11"/>
  <c r="I20" i="11"/>
  <c r="H20" i="11"/>
  <c r="G20" i="11"/>
  <c r="F20" i="11"/>
  <c r="E20" i="11"/>
  <c r="D20" i="11"/>
  <c r="I12" i="11"/>
  <c r="D12" i="11"/>
  <c r="H8" i="11"/>
  <c r="H12" i="11" s="1"/>
  <c r="G8" i="11"/>
  <c r="G12" i="11" s="1"/>
  <c r="F8" i="11"/>
  <c r="F12" i="11" s="1"/>
  <c r="E8" i="11"/>
  <c r="E12" i="11" s="1"/>
  <c r="G21" i="11" l="1"/>
  <c r="D41" i="11"/>
  <c r="H21" i="11"/>
  <c r="E21" i="11"/>
  <c r="F21" i="11"/>
  <c r="D21" i="11"/>
  <c r="H41" i="11"/>
  <c r="E40" i="11"/>
  <c r="F40" i="11"/>
  <c r="G40" i="11"/>
  <c r="F41" i="11" l="1"/>
  <c r="E41" i="11"/>
  <c r="G41" i="11"/>
</calcChain>
</file>

<file path=xl/sharedStrings.xml><?xml version="1.0" encoding="utf-8"?>
<sst xmlns="http://schemas.openxmlformats.org/spreadsheetml/2006/main" count="306" uniqueCount="90">
  <si>
    <t>Пищевые вещества (г)</t>
  </si>
  <si>
    <t>Энерге-тич. ценность (ккал)</t>
  </si>
  <si>
    <t>Жиры</t>
  </si>
  <si>
    <t>Углеводы</t>
  </si>
  <si>
    <t>Цена</t>
  </si>
  <si>
    <t>Завтрак</t>
  </si>
  <si>
    <t>Хлеб ржаной</t>
  </si>
  <si>
    <t>Обед</t>
  </si>
  <si>
    <t>1-й день (понедельник)</t>
  </si>
  <si>
    <t>Прием пищи</t>
  </si>
  <si>
    <t>Блюдо</t>
  </si>
  <si>
    <t>Выход, г</t>
  </si>
  <si>
    <t>3-й день (среда)</t>
  </si>
  <si>
    <t>Сыр</t>
  </si>
  <si>
    <t>Компот из смеси сухофруктов</t>
  </si>
  <si>
    <t>Чай с сахаром</t>
  </si>
  <si>
    <t>5-й день (пятница)</t>
  </si>
  <si>
    <t>6-й день (понедельник)</t>
  </si>
  <si>
    <t>7-й день (вторник)</t>
  </si>
  <si>
    <t>8-й день (среда)</t>
  </si>
  <si>
    <t>9-й день (четверг)</t>
  </si>
  <si>
    <t>Икра кабачковая</t>
  </si>
  <si>
    <t>10-й день (пятница)</t>
  </si>
  <si>
    <t>Плов из курицы</t>
  </si>
  <si>
    <t>Масло сливочное</t>
  </si>
  <si>
    <t>Чай с лимоном и сахаром</t>
  </si>
  <si>
    <t>Макаронные изделия с тертым сыром</t>
  </si>
  <si>
    <t>Кофейный напиток на молоке</t>
  </si>
  <si>
    <t>Хлеб пшеничный (йодированный)</t>
  </si>
  <si>
    <t>Птица тушеная в соусе с овощами</t>
  </si>
  <si>
    <t>Каша манная молочная жидкая 180/5</t>
  </si>
  <si>
    <t>Суп картофельный с крупой</t>
  </si>
  <si>
    <t xml:space="preserve">Котлеты рубленные из птицы </t>
  </si>
  <si>
    <t>Суп картофельный с макаронными изд.</t>
  </si>
  <si>
    <t>Суп крестьянский с крупой</t>
  </si>
  <si>
    <t>Свекольник</t>
  </si>
  <si>
    <t>Рассольник Ленинградский</t>
  </si>
  <si>
    <t>Рыба тущенная в томате с овощами</t>
  </si>
  <si>
    <t>Кнели куриные с рисом  100/7</t>
  </si>
  <si>
    <t>2-ой день (вторник)</t>
  </si>
  <si>
    <t>Мясо тушенное свинина/гуляш 90/50</t>
  </si>
  <si>
    <t>4-й день (четверг)</t>
  </si>
  <si>
    <t>Картофельное пюре</t>
  </si>
  <si>
    <t>Гуляш из птицы</t>
  </si>
  <si>
    <t>Борщ с капустой и картофелем</t>
  </si>
  <si>
    <t>Белки</t>
  </si>
  <si>
    <t>Салат из свеклы с растительным маслом</t>
  </si>
  <si>
    <t>Омлет с зеленым горошком 150/5</t>
  </si>
  <si>
    <t>Салат из моркови</t>
  </si>
  <si>
    <t>Рыба припущенная</t>
  </si>
  <si>
    <t>Кондитерское изделие (печенье)</t>
  </si>
  <si>
    <t>Бутерброд с сыром 20/10</t>
  </si>
  <si>
    <t>Капуста тушеная</t>
  </si>
  <si>
    <t xml:space="preserve">Запеканка из творога 150/10 </t>
  </si>
  <si>
    <t>Каша гречневая рассыпчатая 155/5</t>
  </si>
  <si>
    <t>ИТОГО завтрак</t>
  </si>
  <si>
    <t>ИТОГО обед</t>
  </si>
  <si>
    <t xml:space="preserve">ИТОГО за день </t>
  </si>
  <si>
    <t xml:space="preserve">ТТК </t>
  </si>
  <si>
    <t xml:space="preserve">Каша пшеничная 150/5 </t>
  </si>
  <si>
    <t>Каша рисовая молочная вязкая 160/5</t>
  </si>
  <si>
    <t>Итого обед</t>
  </si>
  <si>
    <t>Итого завтрак</t>
  </si>
  <si>
    <t>Каша рисовая рассыпчатая 160/5</t>
  </si>
  <si>
    <t>Макароны отварные с маслом 160/5</t>
  </si>
  <si>
    <t>Суп картофельный с бобовыми и гренками 200/20</t>
  </si>
  <si>
    <t>Каша пшенная 160/5</t>
  </si>
  <si>
    <t>Яйцо отварное</t>
  </si>
  <si>
    <t>Бутерброд с маслом и сыром 20/5/10</t>
  </si>
  <si>
    <t>50</t>
  </si>
  <si>
    <t>32</t>
  </si>
  <si>
    <t>42</t>
  </si>
  <si>
    <t>17</t>
  </si>
  <si>
    <t>1</t>
  </si>
  <si>
    <t>2</t>
  </si>
  <si>
    <t>12</t>
  </si>
  <si>
    <t>Суп картофельный с яйцом</t>
  </si>
  <si>
    <t>Вареники с творогом 180/5</t>
  </si>
  <si>
    <t xml:space="preserve"> "СОГЛАСОВАНО"                                                                                                                                                                                                                                             Директор МБОУ СОШ _____________
 _____________ __________________ 
  «__» _________2025 г.                                                                                                                                                             </t>
  </si>
  <si>
    <t>66/47</t>
  </si>
  <si>
    <t>Биточки рубленные из птицы (паровые)</t>
  </si>
  <si>
    <t>Овощи свежие огурцы (с 15.05. по 31.10.)/соленые огурцы (с 01.11. по 15.05.)</t>
  </si>
  <si>
    <t>Завтрак 1-4</t>
  </si>
  <si>
    <t>Обед 1-4</t>
  </si>
  <si>
    <t xml:space="preserve">"УТВЕРЖДАЮ"                                                                                                                                                                                                                                                                   ________________________                                                                                                                                                                 
_____________ ____________                                                                                                                                               
  «__» _________2025 г.     </t>
  </si>
  <si>
    <t>Фрикадельки из кур с соусом белым основным 90/15</t>
  </si>
  <si>
    <t>Биточки/котлеты домашние с соусом белым 90/15</t>
  </si>
  <si>
    <t>Десятидневное цикличное меню на оказание услуг по организации бесплатного горячего питания обучающихся получающих начальное общее образование в муниципальных образовательных организациях в виде завтрака или обеда, и для детей ОВЗ 1 (первой) смены в виде (завтрака и обеда).</t>
  </si>
  <si>
    <t>25/27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</si>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</sst>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#,##0.00\ &quot;₽&quot;"/>
    <numFmt numFmtId="166" formatCode="#,##0.00\ _₽"/>
    <numFmt numFmtId="167" formatCode="_-* #,##0\ _₽_-;\-* #,##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21212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37">
    <xf numFmtId="0" fontId="0" fillId="0" borderId="0" xfId="0"/>
    <xf numFmtId="0" fontId="1" fillId="0" borderId="0" xfId="0" applyFont="1"/>
    <xf numFmtId="164" fontId="1" fillId="0" borderId="0" xfId="1" applyNumberFormat="1" applyFont="1" applyAlignment="1">
      <alignment vertical="center"/>
    </xf>
    <xf numFmtId="164" fontId="4" fillId="0" borderId="1" xfId="1" applyFont="1" applyBorder="1" applyAlignment="1">
      <alignment horizontal="right" vertical="center" wrapText="1"/>
    </xf>
    <xf numFmtId="164" fontId="3" fillId="0" borderId="1" xfId="1" applyFont="1" applyBorder="1" applyAlignment="1">
      <alignment horizontal="right" vertical="center" wrapText="1"/>
    </xf>
    <xf numFmtId="0" fontId="1" fillId="0" borderId="0" xfId="0" applyFont="1" applyFill="1"/>
    <xf numFmtId="0" fontId="2" fillId="2" borderId="0" xfId="0" applyFont="1" applyFill="1" applyBorder="1" applyAlignment="1">
      <alignment wrapText="1"/>
    </xf>
    <xf numFmtId="1" fontId="6" fillId="2" borderId="1" xfId="0" applyNumberFormat="1" applyFont="1" applyFill="1" applyBorder="1" applyAlignment="1">
      <alignment horizontal="center"/>
    </xf>
    <xf numFmtId="167" fontId="6" fillId="2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wrapText="1"/>
    </xf>
    <xf numFmtId="164" fontId="7" fillId="0" borderId="1" xfId="1" applyNumberFormat="1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164" fontId="6" fillId="2" borderId="0" xfId="1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64" fontId="3" fillId="0" borderId="0" xfId="1" applyNumberFormat="1" applyFont="1" applyAlignment="1">
      <alignment vertical="center"/>
    </xf>
    <xf numFmtId="0" fontId="3" fillId="2" borderId="5" xfId="0" applyFont="1" applyFill="1" applyBorder="1" applyAlignment="1">
      <alignment horizontal="center" vertical="top" wrapText="1"/>
    </xf>
    <xf numFmtId="164" fontId="3" fillId="2" borderId="5" xfId="1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6" fillId="2" borderId="1" xfId="1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top" wrapText="1"/>
    </xf>
    <xf numFmtId="2" fontId="7" fillId="2" borderId="5" xfId="0" applyNumberFormat="1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164" fontId="7" fillId="2" borderId="5" xfId="1" applyNumberFormat="1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top" wrapText="1"/>
    </xf>
    <xf numFmtId="164" fontId="6" fillId="2" borderId="5" xfId="1" applyNumberFormat="1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top" wrapText="1"/>
    </xf>
    <xf numFmtId="164" fontId="9" fillId="2" borderId="1" xfId="1" applyNumberFormat="1" applyFont="1" applyFill="1" applyBorder="1" applyAlignment="1">
      <alignment vertical="center" wrapText="1"/>
    </xf>
    <xf numFmtId="2" fontId="3" fillId="2" borderId="2" xfId="0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2" fontId="9" fillId="2" borderId="1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164" fontId="3" fillId="2" borderId="2" xfId="1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0" fontId="9" fillId="2" borderId="1" xfId="0" applyFont="1" applyFill="1" applyBorder="1" applyAlignment="1">
      <alignment vertical="top" wrapText="1"/>
    </xf>
    <xf numFmtId="0" fontId="11" fillId="0" borderId="1" xfId="0" applyFont="1" applyBorder="1"/>
    <xf numFmtId="0" fontId="9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right" vertical="center" wrapText="1"/>
    </xf>
    <xf numFmtId="166" fontId="9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/>
    <xf numFmtId="164" fontId="3" fillId="2" borderId="1" xfId="0" applyNumberFormat="1" applyFont="1" applyFill="1" applyBorder="1" applyAlignment="1"/>
    <xf numFmtId="164" fontId="9" fillId="2" borderId="1" xfId="0" applyNumberFormat="1" applyFont="1" applyFill="1" applyBorder="1" applyAlignment="1">
      <alignment wrapText="1"/>
    </xf>
    <xf numFmtId="164" fontId="9" fillId="2" borderId="1" xfId="0" applyNumberFormat="1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/>
    </xf>
    <xf numFmtId="164" fontId="6" fillId="2" borderId="1" xfId="1" applyNumberFormat="1" applyFont="1" applyFill="1" applyBorder="1" applyAlignment="1">
      <alignment vertical="center"/>
    </xf>
    <xf numFmtId="2" fontId="6" fillId="2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3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164" fontId="3" fillId="2" borderId="5" xfId="1" applyNumberFormat="1" applyFont="1" applyFill="1" applyBorder="1" applyAlignment="1">
      <alignment vertical="center"/>
    </xf>
    <xf numFmtId="2" fontId="9" fillId="2" borderId="1" xfId="0" applyNumberFormat="1" applyFont="1" applyFill="1" applyBorder="1" applyAlignment="1">
      <alignment horizontal="center" wrapText="1"/>
    </xf>
    <xf numFmtId="2" fontId="6" fillId="3" borderId="1" xfId="0" applyNumberFormat="1" applyFont="1" applyFill="1" applyBorder="1" applyAlignment="1">
      <alignment horizontal="center"/>
    </xf>
    <xf numFmtId="9" fontId="6" fillId="3" borderId="1" xfId="2" applyFont="1" applyFill="1" applyBorder="1" applyAlignment="1">
      <alignment horizontal="center"/>
    </xf>
    <xf numFmtId="0" fontId="9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9" fillId="2" borderId="3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164" fontId="11" fillId="0" borderId="1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 wrapText="1"/>
    </xf>
    <xf numFmtId="164" fontId="9" fillId="2" borderId="1" xfId="1" applyFont="1" applyFill="1" applyBorder="1" applyAlignment="1">
      <alignment vertical="center" wrapText="1"/>
    </xf>
    <xf numFmtId="164" fontId="6" fillId="2" borderId="1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vertical="center"/>
    </xf>
    <xf numFmtId="2" fontId="3" fillId="0" borderId="5" xfId="0" applyNumberFormat="1" applyFont="1" applyFill="1" applyBorder="1" applyAlignment="1">
      <alignment horizontal="center" vertical="top" wrapText="1"/>
    </xf>
    <xf numFmtId="164" fontId="3" fillId="0" borderId="5" xfId="1" applyNumberFormat="1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top" wrapText="1"/>
    </xf>
    <xf numFmtId="164" fontId="9" fillId="0" borderId="1" xfId="1" applyNumberFormat="1" applyFont="1" applyFill="1" applyBorder="1" applyAlignment="1">
      <alignment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wrapText="1"/>
    </xf>
    <xf numFmtId="2" fontId="3" fillId="0" borderId="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9" fillId="2" borderId="5" xfId="0" applyFont="1" applyFill="1" applyBorder="1" applyAlignment="1">
      <alignment horizontal="center" vertical="top" wrapText="1"/>
    </xf>
    <xf numFmtId="164" fontId="9" fillId="2" borderId="5" xfId="1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 wrapText="1"/>
    </xf>
    <xf numFmtId="2" fontId="9" fillId="2" borderId="4" xfId="0" applyNumberFormat="1" applyFont="1" applyFill="1" applyBorder="1" applyAlignment="1">
      <alignment horizontal="center" vertical="top" wrapText="1"/>
    </xf>
    <xf numFmtId="2" fontId="9" fillId="2" borderId="4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top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7"/>
  <sheetViews>
    <sheetView tabSelected="1" view="pageBreakPreview" zoomScale="80" zoomScaleNormal="80" zoomScaleSheetLayoutView="80" workbookViewId="0">
      <selection activeCell="O15" sqref="O15"/>
    </sheetView>
  </sheetViews>
  <sheetFormatPr defaultColWidth="8.85546875" defaultRowHeight="15" x14ac:dyDescent="0.25"/>
  <cols>
    <col min="1" max="1" width="14.85546875" style="1" customWidth="1"/>
    <col min="2" max="2" width="10" style="1" customWidth="1"/>
    <col min="3" max="3" width="42.5703125" style="1" customWidth="1"/>
    <col min="4" max="4" width="10.28515625" style="1" customWidth="1"/>
    <col min="5" max="6" width="9.5703125" style="1" bestFit="1" customWidth="1"/>
    <col min="7" max="7" width="11.5703125" style="1" customWidth="1"/>
    <col min="8" max="8" width="13.42578125" style="2" customWidth="1"/>
    <col min="9" max="9" width="8.85546875" style="1" customWidth="1"/>
    <col min="10" max="16384" width="8.85546875" style="1"/>
  </cols>
  <sheetData>
    <row r="1" spans="1:9" ht="84.75" customHeight="1" x14ac:dyDescent="0.25">
      <c r="A1" s="130" t="s">
        <v>84</v>
      </c>
      <c r="B1" s="130"/>
      <c r="C1" s="130"/>
      <c r="D1" s="6"/>
      <c r="E1" s="130" t="s">
        <v>78</v>
      </c>
      <c r="F1" s="130"/>
      <c r="G1" s="130"/>
      <c r="H1" s="130"/>
      <c r="I1" s="130"/>
    </row>
    <row r="2" spans="1:9" ht="55.9" customHeight="1" x14ac:dyDescent="0.25">
      <c r="A2" s="132" t="s">
        <v>87</v>
      </c>
      <c r="B2" s="132"/>
      <c r="C2" s="132"/>
      <c r="D2" s="132"/>
      <c r="E2" s="132"/>
      <c r="F2" s="132"/>
      <c r="G2" s="132"/>
      <c r="H2" s="132"/>
      <c r="I2" s="132"/>
    </row>
    <row r="3" spans="1:9" ht="15.75" x14ac:dyDescent="0.25">
      <c r="A3" s="134" t="s">
        <v>9</v>
      </c>
      <c r="B3" s="127" t="s">
        <v>58</v>
      </c>
      <c r="C3" s="127" t="s">
        <v>10</v>
      </c>
      <c r="D3" s="127" t="s">
        <v>11</v>
      </c>
      <c r="E3" s="127" t="s">
        <v>0</v>
      </c>
      <c r="F3" s="127"/>
      <c r="G3" s="127"/>
      <c r="H3" s="128" t="s">
        <v>1</v>
      </c>
      <c r="I3" s="123" t="s">
        <v>4</v>
      </c>
    </row>
    <row r="4" spans="1:9" ht="15.75" x14ac:dyDescent="0.25">
      <c r="A4" s="134"/>
      <c r="B4" s="127"/>
      <c r="C4" s="127"/>
      <c r="D4" s="127"/>
      <c r="E4" s="97" t="s">
        <v>45</v>
      </c>
      <c r="F4" s="97" t="s">
        <v>2</v>
      </c>
      <c r="G4" s="97" t="s">
        <v>3</v>
      </c>
      <c r="H4" s="128"/>
      <c r="I4" s="123"/>
    </row>
    <row r="5" spans="1:9" ht="15.75" x14ac:dyDescent="0.25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8">
        <v>8</v>
      </c>
      <c r="I5" s="7">
        <v>9</v>
      </c>
    </row>
    <row r="6" spans="1:9" ht="15.75" x14ac:dyDescent="0.25">
      <c r="A6" s="124" t="s">
        <v>8</v>
      </c>
      <c r="B6" s="124"/>
      <c r="C6" s="124"/>
      <c r="D6" s="124"/>
      <c r="E6" s="124"/>
      <c r="F6" s="124"/>
      <c r="G6" s="124"/>
      <c r="H6" s="124"/>
      <c r="I6" s="124"/>
    </row>
    <row r="7" spans="1:9" ht="15.75" x14ac:dyDescent="0.25">
      <c r="A7" s="125" t="s">
        <v>82</v>
      </c>
      <c r="B7" s="125"/>
      <c r="C7" s="125"/>
      <c r="D7" s="125"/>
      <c r="E7" s="125"/>
      <c r="F7" s="125"/>
      <c r="G7" s="125"/>
      <c r="H7" s="125"/>
      <c r="I7" s="125"/>
    </row>
    <row r="8" spans="1:9" ht="15.75" x14ac:dyDescent="0.25">
      <c r="A8" s="126" t="s">
        <v>5</v>
      </c>
      <c r="B8" s="95">
        <v>20</v>
      </c>
      <c r="C8" s="9" t="s">
        <v>53</v>
      </c>
      <c r="D8" s="95">
        <v>160</v>
      </c>
      <c r="E8" s="100">
        <f>28.9-0.8</f>
        <v>28.099999999999998</v>
      </c>
      <c r="F8" s="100">
        <f>20.3-0.87</f>
        <v>19.43</v>
      </c>
      <c r="G8" s="100">
        <f>43.2-5.4</f>
        <v>37.800000000000004</v>
      </c>
      <c r="H8" s="101">
        <f>475-32.1</f>
        <v>442.9</v>
      </c>
      <c r="I8" s="118">
        <v>46.63</v>
      </c>
    </row>
    <row r="9" spans="1:9" ht="15.75" x14ac:dyDescent="0.25">
      <c r="A9" s="126"/>
      <c r="B9" s="95">
        <v>52</v>
      </c>
      <c r="C9" s="9" t="s">
        <v>89</v>
      </c>
      <c r="D9" s="20">
        <v>100</v>
      </c>
      <c r="E9" s="22">
        <v>0.4</v>
      </c>
      <c r="F9" s="22">
        <v>0.4</v>
      </c>
      <c r="G9" s="22">
        <v>9.8000000000000007</v>
      </c>
      <c r="H9" s="22">
        <v>47</v>
      </c>
      <c r="I9" s="46">
        <v>14.4</v>
      </c>
    </row>
    <row r="10" spans="1:9" ht="15" customHeight="1" x14ac:dyDescent="0.25">
      <c r="A10" s="126"/>
      <c r="B10" s="95">
        <v>51</v>
      </c>
      <c r="C10" s="10" t="s">
        <v>25</v>
      </c>
      <c r="D10" s="95">
        <v>200</v>
      </c>
      <c r="E10" s="102">
        <v>0.2</v>
      </c>
      <c r="F10" s="102">
        <v>0</v>
      </c>
      <c r="G10" s="102">
        <v>9.3000000000000007</v>
      </c>
      <c r="H10" s="103">
        <v>38</v>
      </c>
      <c r="I10" s="11">
        <v>6.1</v>
      </c>
    </row>
    <row r="11" spans="1:9" ht="13.15" customHeight="1" x14ac:dyDescent="0.25">
      <c r="A11" s="126"/>
      <c r="B11" s="95">
        <v>24</v>
      </c>
      <c r="C11" s="10" t="s">
        <v>48</v>
      </c>
      <c r="D11" s="95">
        <v>60</v>
      </c>
      <c r="E11" s="104">
        <v>0.6</v>
      </c>
      <c r="F11" s="104">
        <v>5.3</v>
      </c>
      <c r="G11" s="104">
        <v>5</v>
      </c>
      <c r="H11" s="105">
        <v>72</v>
      </c>
      <c r="I11" s="50">
        <v>6.07</v>
      </c>
    </row>
    <row r="12" spans="1:9" ht="15.75" x14ac:dyDescent="0.25">
      <c r="A12" s="129" t="s">
        <v>55</v>
      </c>
      <c r="B12" s="129"/>
      <c r="C12" s="129"/>
      <c r="D12" s="94">
        <f t="shared" ref="D12:I12" si="0">SUM(D8:D11)</f>
        <v>520</v>
      </c>
      <c r="E12" s="12">
        <f t="shared" si="0"/>
        <v>29.299999999999997</v>
      </c>
      <c r="F12" s="12">
        <f t="shared" si="0"/>
        <v>25.13</v>
      </c>
      <c r="G12" s="12">
        <f t="shared" si="0"/>
        <v>61.900000000000006</v>
      </c>
      <c r="H12" s="13">
        <f t="shared" si="0"/>
        <v>599.9</v>
      </c>
      <c r="I12" s="14">
        <f t="shared" si="0"/>
        <v>73.199999999999989</v>
      </c>
    </row>
    <row r="13" spans="1:9" ht="15.75" x14ac:dyDescent="0.25">
      <c r="A13" s="125" t="s">
        <v>83</v>
      </c>
      <c r="B13" s="125"/>
      <c r="C13" s="125"/>
      <c r="D13" s="125"/>
      <c r="E13" s="125"/>
      <c r="F13" s="125"/>
      <c r="G13" s="125"/>
      <c r="H13" s="125"/>
      <c r="I13" s="125"/>
    </row>
    <row r="14" spans="1:9" ht="15.75" x14ac:dyDescent="0.25">
      <c r="A14" s="126" t="s">
        <v>7</v>
      </c>
      <c r="B14" s="18">
        <v>34</v>
      </c>
      <c r="C14" s="53" t="s">
        <v>44</v>
      </c>
      <c r="D14" s="54">
        <v>200</v>
      </c>
      <c r="E14" s="55">
        <v>1.6</v>
      </c>
      <c r="F14" s="55">
        <v>4.32</v>
      </c>
      <c r="G14" s="55">
        <v>10.24</v>
      </c>
      <c r="H14" s="21">
        <v>88.8</v>
      </c>
      <c r="I14" s="58">
        <v>36.770000000000003</v>
      </c>
    </row>
    <row r="15" spans="1:9" ht="15.75" x14ac:dyDescent="0.25">
      <c r="A15" s="126"/>
      <c r="B15" s="18">
        <v>14</v>
      </c>
      <c r="C15" s="56" t="s">
        <v>54</v>
      </c>
      <c r="D15" s="54">
        <v>160</v>
      </c>
      <c r="E15" s="57">
        <v>9.5399999999999991</v>
      </c>
      <c r="F15" s="57">
        <v>6.12</v>
      </c>
      <c r="G15" s="57">
        <v>41.67</v>
      </c>
      <c r="H15" s="22">
        <v>280.8</v>
      </c>
      <c r="I15" s="58">
        <v>20.27</v>
      </c>
    </row>
    <row r="16" spans="1:9" ht="15.75" x14ac:dyDescent="0.25">
      <c r="A16" s="126"/>
      <c r="B16" s="95">
        <v>43</v>
      </c>
      <c r="C16" s="19" t="s">
        <v>43</v>
      </c>
      <c r="D16" s="59">
        <v>100</v>
      </c>
      <c r="E16" s="60">
        <v>11.78</v>
      </c>
      <c r="F16" s="60">
        <v>11.6</v>
      </c>
      <c r="G16" s="60">
        <v>3.08</v>
      </c>
      <c r="H16" s="39">
        <v>162.38999999999999</v>
      </c>
      <c r="I16" s="50">
        <v>32.4</v>
      </c>
    </row>
    <row r="17" spans="1:9" ht="15.75" x14ac:dyDescent="0.25">
      <c r="A17" s="126"/>
      <c r="B17" s="36" t="s">
        <v>69</v>
      </c>
      <c r="C17" s="37" t="s">
        <v>14</v>
      </c>
      <c r="D17" s="61">
        <v>200</v>
      </c>
      <c r="E17" s="62">
        <v>0.5</v>
      </c>
      <c r="F17" s="62">
        <v>0.1</v>
      </c>
      <c r="G17" s="62">
        <v>30.9</v>
      </c>
      <c r="H17" s="39">
        <v>123</v>
      </c>
      <c r="I17" s="58">
        <v>8.11</v>
      </c>
    </row>
    <row r="18" spans="1:9" ht="15.75" x14ac:dyDescent="0.25">
      <c r="A18" s="126"/>
      <c r="B18" s="18">
        <v>1</v>
      </c>
      <c r="C18" s="37" t="s">
        <v>28</v>
      </c>
      <c r="D18" s="61">
        <v>40</v>
      </c>
      <c r="E18" s="63">
        <v>3.16</v>
      </c>
      <c r="F18" s="63">
        <v>0.4</v>
      </c>
      <c r="G18" s="63">
        <v>19.32</v>
      </c>
      <c r="H18" s="106">
        <v>98.4</v>
      </c>
      <c r="I18" s="27">
        <v>3.89</v>
      </c>
    </row>
    <row r="19" spans="1:9" ht="15.75" x14ac:dyDescent="0.25">
      <c r="A19" s="126"/>
      <c r="B19" s="18">
        <v>2</v>
      </c>
      <c r="C19" s="56" t="s">
        <v>6</v>
      </c>
      <c r="D19" s="54">
        <v>20</v>
      </c>
      <c r="E19" s="64">
        <v>1.32</v>
      </c>
      <c r="F19" s="64">
        <v>0.24</v>
      </c>
      <c r="G19" s="64">
        <v>6.68</v>
      </c>
      <c r="H19" s="106">
        <v>38.6</v>
      </c>
      <c r="I19" s="58">
        <v>1.76</v>
      </c>
    </row>
    <row r="20" spans="1:9" ht="15.75" x14ac:dyDescent="0.25">
      <c r="A20" s="135" t="s">
        <v>56</v>
      </c>
      <c r="B20" s="135"/>
      <c r="C20" s="135"/>
      <c r="D20" s="65">
        <f t="shared" ref="D20:I20" si="1">SUM(D14:D19)</f>
        <v>720</v>
      </c>
      <c r="E20" s="65">
        <f t="shared" si="1"/>
        <v>27.9</v>
      </c>
      <c r="F20" s="65">
        <f t="shared" si="1"/>
        <v>22.779999999999998</v>
      </c>
      <c r="G20" s="65">
        <f t="shared" si="1"/>
        <v>111.89000000000001</v>
      </c>
      <c r="H20" s="66">
        <f t="shared" si="1"/>
        <v>791.99</v>
      </c>
      <c r="I20" s="67">
        <f t="shared" si="1"/>
        <v>103.2</v>
      </c>
    </row>
    <row r="21" spans="1:9" ht="15.75" x14ac:dyDescent="0.25">
      <c r="A21" s="131" t="s">
        <v>57</v>
      </c>
      <c r="B21" s="131"/>
      <c r="C21" s="131"/>
      <c r="D21" s="68">
        <f t="shared" ref="D21:H21" si="2">D20+D12</f>
        <v>1240</v>
      </c>
      <c r="E21" s="68">
        <f t="shared" si="2"/>
        <v>57.199999999999996</v>
      </c>
      <c r="F21" s="68">
        <f t="shared" si="2"/>
        <v>47.91</v>
      </c>
      <c r="G21" s="68">
        <f t="shared" si="2"/>
        <v>173.79000000000002</v>
      </c>
      <c r="H21" s="69">
        <f t="shared" si="2"/>
        <v>1391.8899999999999</v>
      </c>
      <c r="I21" s="68"/>
    </row>
    <row r="22" spans="1:9" ht="29.25" customHeight="1" x14ac:dyDescent="0.25">
      <c r="A22" s="15"/>
      <c r="B22" s="15"/>
      <c r="C22" s="15"/>
      <c r="D22" s="16"/>
      <c r="E22" s="16"/>
      <c r="F22" s="16"/>
      <c r="G22" s="16"/>
      <c r="H22" s="17"/>
      <c r="I22" s="16"/>
    </row>
    <row r="23" spans="1:9" ht="23.25" customHeight="1" x14ac:dyDescent="0.25">
      <c r="A23" s="134" t="s">
        <v>9</v>
      </c>
      <c r="B23" s="127" t="s">
        <v>58</v>
      </c>
      <c r="C23" s="127" t="s">
        <v>10</v>
      </c>
      <c r="D23" s="127" t="s">
        <v>11</v>
      </c>
      <c r="E23" s="127" t="s">
        <v>0</v>
      </c>
      <c r="F23" s="127"/>
      <c r="G23" s="127"/>
      <c r="H23" s="128" t="s">
        <v>1</v>
      </c>
      <c r="I23" s="123" t="s">
        <v>4</v>
      </c>
    </row>
    <row r="24" spans="1:9" ht="24.75" customHeight="1" x14ac:dyDescent="0.25">
      <c r="A24" s="134"/>
      <c r="B24" s="127"/>
      <c r="C24" s="127"/>
      <c r="D24" s="127"/>
      <c r="E24" s="97" t="s">
        <v>45</v>
      </c>
      <c r="F24" s="97" t="s">
        <v>2</v>
      </c>
      <c r="G24" s="97" t="s">
        <v>3</v>
      </c>
      <c r="H24" s="128"/>
      <c r="I24" s="123"/>
    </row>
    <row r="25" spans="1:9" ht="15" customHeight="1" x14ac:dyDescent="0.25">
      <c r="A25" s="7">
        <v>1</v>
      </c>
      <c r="B25" s="7">
        <v>2</v>
      </c>
      <c r="C25" s="7">
        <v>3</v>
      </c>
      <c r="D25" s="7">
        <v>4</v>
      </c>
      <c r="E25" s="7">
        <v>5</v>
      </c>
      <c r="F25" s="7">
        <v>6</v>
      </c>
      <c r="G25" s="7">
        <v>7</v>
      </c>
      <c r="H25" s="8">
        <v>8</v>
      </c>
      <c r="I25" s="7">
        <v>9</v>
      </c>
    </row>
    <row r="26" spans="1:9" ht="15.75" x14ac:dyDescent="0.25">
      <c r="A26" s="124" t="s">
        <v>39</v>
      </c>
      <c r="B26" s="124"/>
      <c r="C26" s="124"/>
      <c r="D26" s="124"/>
      <c r="E26" s="124"/>
      <c r="F26" s="124"/>
      <c r="G26" s="124"/>
      <c r="H26" s="124"/>
      <c r="I26" s="124"/>
    </row>
    <row r="27" spans="1:9" ht="15.75" x14ac:dyDescent="0.25">
      <c r="A27" s="125" t="s">
        <v>82</v>
      </c>
      <c r="B27" s="125"/>
      <c r="C27" s="125"/>
      <c r="D27" s="125"/>
      <c r="E27" s="125"/>
      <c r="F27" s="125"/>
      <c r="G27" s="125"/>
      <c r="H27" s="125"/>
      <c r="I27" s="125"/>
    </row>
    <row r="28" spans="1:9" ht="15.75" x14ac:dyDescent="0.25">
      <c r="A28" s="126" t="s">
        <v>5</v>
      </c>
      <c r="B28" s="95">
        <v>45</v>
      </c>
      <c r="C28" s="10" t="s">
        <v>23</v>
      </c>
      <c r="D28" s="95">
        <v>200</v>
      </c>
      <c r="E28" s="107">
        <v>18.2</v>
      </c>
      <c r="F28" s="107">
        <v>23.2</v>
      </c>
      <c r="G28" s="107">
        <v>32.200000000000003</v>
      </c>
      <c r="H28" s="49">
        <v>417</v>
      </c>
      <c r="I28" s="50">
        <v>52.48</v>
      </c>
    </row>
    <row r="29" spans="1:9" ht="47.25" x14ac:dyDescent="0.25">
      <c r="A29" s="126"/>
      <c r="B29" s="95" t="s">
        <v>88</v>
      </c>
      <c r="C29" s="19" t="s">
        <v>81</v>
      </c>
      <c r="D29" s="20">
        <v>60</v>
      </c>
      <c r="E29" s="22">
        <v>0.4</v>
      </c>
      <c r="F29" s="22">
        <v>0.05</v>
      </c>
      <c r="G29" s="22">
        <v>0.85</v>
      </c>
      <c r="H29" s="22">
        <v>5.45</v>
      </c>
      <c r="I29" s="46">
        <v>10.73</v>
      </c>
    </row>
    <row r="30" spans="1:9" ht="15.75" x14ac:dyDescent="0.25">
      <c r="A30" s="126"/>
      <c r="B30" s="95">
        <v>51</v>
      </c>
      <c r="C30" s="10" t="s">
        <v>25</v>
      </c>
      <c r="D30" s="95">
        <v>200</v>
      </c>
      <c r="E30" s="25">
        <v>0.2</v>
      </c>
      <c r="F30" s="25">
        <v>0</v>
      </c>
      <c r="G30" s="25">
        <v>9.3000000000000007</v>
      </c>
      <c r="H30" s="26">
        <v>38</v>
      </c>
      <c r="I30" s="50">
        <v>6.1</v>
      </c>
    </row>
    <row r="31" spans="1:9" ht="15.75" x14ac:dyDescent="0.25">
      <c r="A31" s="126"/>
      <c r="B31" s="18">
        <v>1</v>
      </c>
      <c r="C31" s="37" t="s">
        <v>28</v>
      </c>
      <c r="D31" s="38">
        <v>40</v>
      </c>
      <c r="E31" s="74">
        <v>3.16</v>
      </c>
      <c r="F31" s="74">
        <v>0.4</v>
      </c>
      <c r="G31" s="74">
        <v>19.32</v>
      </c>
      <c r="H31" s="47">
        <v>98.4</v>
      </c>
      <c r="I31" s="11">
        <v>3.89</v>
      </c>
    </row>
    <row r="32" spans="1:9" ht="15.75" x14ac:dyDescent="0.25">
      <c r="A32" s="129" t="str">
        <f>A12</f>
        <v>ИТОГО завтрак</v>
      </c>
      <c r="B32" s="129"/>
      <c r="C32" s="129"/>
      <c r="D32" s="94">
        <f t="shared" ref="D32:I32" si="3">SUM(D28:D31)</f>
        <v>500</v>
      </c>
      <c r="E32" s="94">
        <f t="shared" si="3"/>
        <v>21.959999999999997</v>
      </c>
      <c r="F32" s="94">
        <f t="shared" si="3"/>
        <v>23.65</v>
      </c>
      <c r="G32" s="94">
        <f t="shared" si="3"/>
        <v>61.670000000000009</v>
      </c>
      <c r="H32" s="98">
        <f t="shared" si="3"/>
        <v>558.85</v>
      </c>
      <c r="I32" s="14">
        <f t="shared" si="3"/>
        <v>73.199999999999989</v>
      </c>
    </row>
    <row r="33" spans="1:9" ht="15.75" x14ac:dyDescent="0.25">
      <c r="A33" s="125" t="s">
        <v>83</v>
      </c>
      <c r="B33" s="125"/>
      <c r="C33" s="125"/>
      <c r="D33" s="125"/>
      <c r="E33" s="125"/>
      <c r="F33" s="125"/>
      <c r="G33" s="125"/>
      <c r="H33" s="125"/>
      <c r="I33" s="125"/>
    </row>
    <row r="34" spans="1:9" ht="15.75" x14ac:dyDescent="0.25">
      <c r="A34" s="133" t="s">
        <v>7</v>
      </c>
      <c r="B34" s="18">
        <v>33</v>
      </c>
      <c r="C34" s="56" t="s">
        <v>76</v>
      </c>
      <c r="D34" s="27">
        <v>200</v>
      </c>
      <c r="E34" s="70">
        <f>7.2/5*4</f>
        <v>5.76</v>
      </c>
      <c r="F34" s="70">
        <v>5.2</v>
      </c>
      <c r="G34" s="70">
        <f>18.5/5*4</f>
        <v>14.8</v>
      </c>
      <c r="H34" s="32">
        <f>168/5*4</f>
        <v>134.4</v>
      </c>
      <c r="I34" s="27">
        <v>26.23</v>
      </c>
    </row>
    <row r="35" spans="1:9" ht="15.75" x14ac:dyDescent="0.25">
      <c r="A35" s="133"/>
      <c r="B35" s="95">
        <v>88</v>
      </c>
      <c r="C35" s="10" t="s">
        <v>80</v>
      </c>
      <c r="D35" s="95">
        <v>105</v>
      </c>
      <c r="E35" s="34">
        <v>25.3</v>
      </c>
      <c r="F35" s="34">
        <v>21.5</v>
      </c>
      <c r="G35" s="34">
        <v>0.85</v>
      </c>
      <c r="H35" s="34">
        <v>332</v>
      </c>
      <c r="I35" s="27">
        <v>52.54</v>
      </c>
    </row>
    <row r="36" spans="1:9" ht="15.75" x14ac:dyDescent="0.25">
      <c r="A36" s="133"/>
      <c r="B36" s="95">
        <v>13</v>
      </c>
      <c r="C36" s="10" t="s">
        <v>59</v>
      </c>
      <c r="D36" s="20">
        <v>155</v>
      </c>
      <c r="E36" s="108">
        <v>6.25</v>
      </c>
      <c r="F36" s="108">
        <v>3.83</v>
      </c>
      <c r="G36" s="108">
        <v>36.72</v>
      </c>
      <c r="H36" s="108">
        <v>203.91</v>
      </c>
      <c r="I36" s="28">
        <v>10.67</v>
      </c>
    </row>
    <row r="37" spans="1:9" ht="15.75" x14ac:dyDescent="0.25">
      <c r="A37" s="133"/>
      <c r="B37" s="36" t="s">
        <v>69</v>
      </c>
      <c r="C37" s="37" t="s">
        <v>14</v>
      </c>
      <c r="D37" s="38">
        <v>200</v>
      </c>
      <c r="E37" s="72">
        <v>0.5</v>
      </c>
      <c r="F37" s="72">
        <v>0.1</v>
      </c>
      <c r="G37" s="72">
        <v>30.9</v>
      </c>
      <c r="H37" s="73">
        <v>123</v>
      </c>
      <c r="I37" s="27">
        <v>8.11</v>
      </c>
    </row>
    <row r="38" spans="1:9" ht="15.75" x14ac:dyDescent="0.25">
      <c r="A38" s="133"/>
      <c r="B38" s="18">
        <v>1</v>
      </c>
      <c r="C38" s="37" t="s">
        <v>28</v>
      </c>
      <c r="D38" s="38">
        <v>40</v>
      </c>
      <c r="E38" s="74">
        <v>3.16</v>
      </c>
      <c r="F38" s="74">
        <v>0.4</v>
      </c>
      <c r="G38" s="74">
        <v>19.32</v>
      </c>
      <c r="H38" s="47">
        <v>98.4</v>
      </c>
      <c r="I38" s="27">
        <v>3.89</v>
      </c>
    </row>
    <row r="39" spans="1:9" ht="15.75" x14ac:dyDescent="0.25">
      <c r="A39" s="133"/>
      <c r="B39" s="18">
        <v>2</v>
      </c>
      <c r="C39" s="56" t="s">
        <v>6</v>
      </c>
      <c r="D39" s="11">
        <v>20</v>
      </c>
      <c r="E39" s="11">
        <v>1.32</v>
      </c>
      <c r="F39" s="11">
        <v>0.24</v>
      </c>
      <c r="G39" s="11">
        <v>6.68</v>
      </c>
      <c r="H39" s="47">
        <v>38.6</v>
      </c>
      <c r="I39" s="58">
        <v>1.76</v>
      </c>
    </row>
    <row r="40" spans="1:9" ht="15.75" x14ac:dyDescent="0.25">
      <c r="A40" s="129" t="str">
        <f>A20</f>
        <v>ИТОГО обед</v>
      </c>
      <c r="B40" s="129"/>
      <c r="C40" s="129"/>
      <c r="D40" s="65">
        <f t="shared" ref="D40:I40" si="4">SUM(D34:D39)</f>
        <v>720</v>
      </c>
      <c r="E40" s="65">
        <f t="shared" si="4"/>
        <v>42.29</v>
      </c>
      <c r="F40" s="65">
        <f t="shared" si="4"/>
        <v>31.27</v>
      </c>
      <c r="G40" s="65">
        <f t="shared" si="4"/>
        <v>109.27000000000001</v>
      </c>
      <c r="H40" s="66">
        <f t="shared" si="4"/>
        <v>930.31</v>
      </c>
      <c r="I40" s="67">
        <f t="shared" si="4"/>
        <v>103.2</v>
      </c>
    </row>
    <row r="41" spans="1:9" ht="15.75" x14ac:dyDescent="0.25">
      <c r="A41" s="131" t="s">
        <v>57</v>
      </c>
      <c r="B41" s="131"/>
      <c r="C41" s="131"/>
      <c r="D41" s="68">
        <f t="shared" ref="D41:H41" si="5">D40+D32</f>
        <v>1220</v>
      </c>
      <c r="E41" s="68">
        <f t="shared" si="5"/>
        <v>64.25</v>
      </c>
      <c r="F41" s="68">
        <f t="shared" si="5"/>
        <v>54.92</v>
      </c>
      <c r="G41" s="75">
        <f t="shared" si="5"/>
        <v>170.94000000000003</v>
      </c>
      <c r="H41" s="69">
        <f t="shared" si="5"/>
        <v>1489.1599999999999</v>
      </c>
      <c r="I41" s="76"/>
    </row>
    <row r="42" spans="1:9" ht="21" customHeight="1" x14ac:dyDescent="0.25">
      <c r="A42" s="23"/>
      <c r="B42" s="23"/>
      <c r="C42" s="23"/>
      <c r="D42" s="23"/>
      <c r="E42" s="23"/>
      <c r="F42" s="23"/>
      <c r="G42" s="23"/>
      <c r="H42" s="24"/>
      <c r="I42" s="23"/>
    </row>
    <row r="43" spans="1:9" ht="22.5" customHeight="1" x14ac:dyDescent="0.25">
      <c r="A43" s="134" t="s">
        <v>9</v>
      </c>
      <c r="B43" s="127" t="s">
        <v>58</v>
      </c>
      <c r="C43" s="127" t="s">
        <v>10</v>
      </c>
      <c r="D43" s="127" t="s">
        <v>11</v>
      </c>
      <c r="E43" s="127" t="s">
        <v>0</v>
      </c>
      <c r="F43" s="127"/>
      <c r="G43" s="127"/>
      <c r="H43" s="128" t="s">
        <v>1</v>
      </c>
      <c r="I43" s="123" t="s">
        <v>4</v>
      </c>
    </row>
    <row r="44" spans="1:9" ht="25.5" customHeight="1" x14ac:dyDescent="0.25">
      <c r="A44" s="134"/>
      <c r="B44" s="127"/>
      <c r="C44" s="127"/>
      <c r="D44" s="127"/>
      <c r="E44" s="97" t="s">
        <v>45</v>
      </c>
      <c r="F44" s="97" t="s">
        <v>2</v>
      </c>
      <c r="G44" s="97" t="s">
        <v>3</v>
      </c>
      <c r="H44" s="128"/>
      <c r="I44" s="123"/>
    </row>
    <row r="45" spans="1:9" ht="17.25" customHeight="1" x14ac:dyDescent="0.25">
      <c r="A45" s="7">
        <v>1</v>
      </c>
      <c r="B45" s="7">
        <v>2</v>
      </c>
      <c r="C45" s="7">
        <v>3</v>
      </c>
      <c r="D45" s="7">
        <v>4</v>
      </c>
      <c r="E45" s="7">
        <v>5</v>
      </c>
      <c r="F45" s="7">
        <v>6</v>
      </c>
      <c r="G45" s="7">
        <v>7</v>
      </c>
      <c r="H45" s="8">
        <v>8</v>
      </c>
      <c r="I45" s="7">
        <v>9</v>
      </c>
    </row>
    <row r="46" spans="1:9" ht="15" customHeight="1" x14ac:dyDescent="0.25">
      <c r="A46" s="124" t="s">
        <v>12</v>
      </c>
      <c r="B46" s="124"/>
      <c r="C46" s="124"/>
      <c r="D46" s="124"/>
      <c r="E46" s="124"/>
      <c r="F46" s="124"/>
      <c r="G46" s="124"/>
      <c r="H46" s="124"/>
      <c r="I46" s="124"/>
    </row>
    <row r="47" spans="1:9" ht="15.75" x14ac:dyDescent="0.25">
      <c r="A47" s="125" t="s">
        <v>82</v>
      </c>
      <c r="B47" s="125"/>
      <c r="C47" s="125"/>
      <c r="D47" s="125"/>
      <c r="E47" s="125"/>
      <c r="F47" s="125"/>
      <c r="G47" s="125"/>
      <c r="H47" s="125"/>
      <c r="I47" s="125"/>
    </row>
    <row r="48" spans="1:9" ht="15.75" x14ac:dyDescent="0.25">
      <c r="A48" s="126" t="s">
        <v>5</v>
      </c>
      <c r="B48" s="95">
        <v>10</v>
      </c>
      <c r="C48" s="10" t="s">
        <v>60</v>
      </c>
      <c r="D48" s="95">
        <v>165</v>
      </c>
      <c r="E48" s="31">
        <v>4.62</v>
      </c>
      <c r="F48" s="31">
        <v>6.4</v>
      </c>
      <c r="G48" s="31">
        <v>31.28</v>
      </c>
      <c r="H48" s="32">
        <v>203.55</v>
      </c>
      <c r="I48" s="27">
        <v>29.87</v>
      </c>
    </row>
    <row r="49" spans="1:9" ht="15.75" x14ac:dyDescent="0.25">
      <c r="A49" s="126"/>
      <c r="B49" s="95">
        <v>11</v>
      </c>
      <c r="C49" s="9" t="s">
        <v>24</v>
      </c>
      <c r="D49" s="95">
        <v>15</v>
      </c>
      <c r="E49" s="48">
        <v>0.15</v>
      </c>
      <c r="F49" s="48">
        <v>12.45</v>
      </c>
      <c r="G49" s="48">
        <v>0.15</v>
      </c>
      <c r="H49" s="49">
        <v>112.5</v>
      </c>
      <c r="I49" s="11">
        <v>18.940000000000001</v>
      </c>
    </row>
    <row r="50" spans="1:9" ht="15.75" x14ac:dyDescent="0.25">
      <c r="A50" s="126"/>
      <c r="B50" s="95">
        <v>52</v>
      </c>
      <c r="C50" s="9" t="s">
        <v>89</v>
      </c>
      <c r="D50" s="20">
        <v>100</v>
      </c>
      <c r="E50" s="22">
        <v>0.4</v>
      </c>
      <c r="F50" s="22">
        <v>0.4</v>
      </c>
      <c r="G50" s="22">
        <v>9.8000000000000007</v>
      </c>
      <c r="H50" s="22">
        <v>47</v>
      </c>
      <c r="I50" s="46">
        <v>14.4</v>
      </c>
    </row>
    <row r="51" spans="1:9" ht="15.75" x14ac:dyDescent="0.25">
      <c r="A51" s="126"/>
      <c r="B51" s="95">
        <v>51</v>
      </c>
      <c r="C51" s="10" t="s">
        <v>25</v>
      </c>
      <c r="D51" s="95">
        <v>200</v>
      </c>
      <c r="E51" s="25">
        <v>0.2</v>
      </c>
      <c r="F51" s="25">
        <v>0</v>
      </c>
      <c r="G51" s="25">
        <v>9.3000000000000007</v>
      </c>
      <c r="H51" s="26">
        <v>38</v>
      </c>
      <c r="I51" s="27">
        <v>6.1</v>
      </c>
    </row>
    <row r="52" spans="1:9" ht="15.75" x14ac:dyDescent="0.25">
      <c r="A52" s="126"/>
      <c r="B52" s="18">
        <v>1</v>
      </c>
      <c r="C52" s="37" t="s">
        <v>28</v>
      </c>
      <c r="D52" s="38">
        <v>40</v>
      </c>
      <c r="E52" s="74">
        <v>3.16</v>
      </c>
      <c r="F52" s="74">
        <v>0.4</v>
      </c>
      <c r="G52" s="74">
        <v>19.32</v>
      </c>
      <c r="H52" s="47">
        <v>98.4</v>
      </c>
      <c r="I52" s="27">
        <v>3.89</v>
      </c>
    </row>
    <row r="53" spans="1:9" ht="15.75" x14ac:dyDescent="0.25">
      <c r="A53" s="129" t="str">
        <f>A32</f>
        <v>ИТОГО завтрак</v>
      </c>
      <c r="B53" s="129"/>
      <c r="C53" s="129"/>
      <c r="D53" s="94">
        <f t="shared" ref="D53:I53" si="6">SUM(D48:D52)</f>
        <v>520</v>
      </c>
      <c r="E53" s="94">
        <f t="shared" si="6"/>
        <v>8.5300000000000011</v>
      </c>
      <c r="F53" s="94">
        <f t="shared" si="6"/>
        <v>19.649999999999999</v>
      </c>
      <c r="G53" s="94">
        <f t="shared" si="6"/>
        <v>69.849999999999994</v>
      </c>
      <c r="H53" s="98">
        <f t="shared" si="6"/>
        <v>499.45000000000005</v>
      </c>
      <c r="I53" s="14">
        <f t="shared" si="6"/>
        <v>73.2</v>
      </c>
    </row>
    <row r="54" spans="1:9" ht="15.75" x14ac:dyDescent="0.25">
      <c r="A54" s="125" t="s">
        <v>83</v>
      </c>
      <c r="B54" s="125"/>
      <c r="C54" s="125"/>
      <c r="D54" s="125"/>
      <c r="E54" s="125"/>
      <c r="F54" s="125"/>
      <c r="G54" s="125"/>
      <c r="H54" s="125"/>
      <c r="I54" s="125"/>
    </row>
    <row r="55" spans="1:9" ht="15.75" x14ac:dyDescent="0.25">
      <c r="A55" s="126" t="s">
        <v>7</v>
      </c>
      <c r="B55" s="36" t="s">
        <v>70</v>
      </c>
      <c r="C55" s="19" t="s">
        <v>31</v>
      </c>
      <c r="D55" s="95">
        <v>200</v>
      </c>
      <c r="E55" s="30">
        <v>2.08</v>
      </c>
      <c r="F55" s="30">
        <v>1.68</v>
      </c>
      <c r="G55" s="30">
        <v>15.44</v>
      </c>
      <c r="H55" s="39">
        <v>90.4</v>
      </c>
      <c r="I55" s="74">
        <v>26.41</v>
      </c>
    </row>
    <row r="56" spans="1:9" ht="15.75" x14ac:dyDescent="0.25">
      <c r="A56" s="126"/>
      <c r="B56" s="36" t="s">
        <v>71</v>
      </c>
      <c r="C56" s="10" t="s">
        <v>32</v>
      </c>
      <c r="D56" s="95">
        <v>90</v>
      </c>
      <c r="E56" s="30">
        <v>13.5</v>
      </c>
      <c r="F56" s="30">
        <v>19.3</v>
      </c>
      <c r="G56" s="30">
        <v>13.9</v>
      </c>
      <c r="H56" s="39">
        <v>286</v>
      </c>
      <c r="I56" s="27">
        <v>51.53</v>
      </c>
    </row>
    <row r="57" spans="1:9" ht="15.75" x14ac:dyDescent="0.25">
      <c r="A57" s="126"/>
      <c r="B57" s="36" t="s">
        <v>72</v>
      </c>
      <c r="C57" s="19" t="s">
        <v>64</v>
      </c>
      <c r="D57" s="99">
        <v>165</v>
      </c>
      <c r="E57" s="30">
        <v>5.6</v>
      </c>
      <c r="F57" s="30">
        <v>3.9</v>
      </c>
      <c r="G57" s="30">
        <v>35.56</v>
      </c>
      <c r="H57" s="71">
        <v>207.1</v>
      </c>
      <c r="I57" s="11">
        <v>11.5</v>
      </c>
    </row>
    <row r="58" spans="1:9" ht="15.75" x14ac:dyDescent="0.25">
      <c r="A58" s="126"/>
      <c r="B58" s="36" t="s">
        <v>69</v>
      </c>
      <c r="C58" s="37" t="s">
        <v>14</v>
      </c>
      <c r="D58" s="38">
        <v>200</v>
      </c>
      <c r="E58" s="38">
        <v>0.5</v>
      </c>
      <c r="F58" s="38">
        <v>0.1</v>
      </c>
      <c r="G58" s="38">
        <v>30.9</v>
      </c>
      <c r="H58" s="39">
        <v>123</v>
      </c>
      <c r="I58" s="27">
        <v>8.11</v>
      </c>
    </row>
    <row r="59" spans="1:9" ht="15.75" x14ac:dyDescent="0.25">
      <c r="A59" s="126"/>
      <c r="B59" s="18">
        <v>1</v>
      </c>
      <c r="C59" s="37" t="s">
        <v>28</v>
      </c>
      <c r="D59" s="38">
        <v>40</v>
      </c>
      <c r="E59" s="74">
        <v>3.16</v>
      </c>
      <c r="F59" s="74">
        <v>0.4</v>
      </c>
      <c r="G59" s="74">
        <v>19.32</v>
      </c>
      <c r="H59" s="47">
        <v>98.4</v>
      </c>
      <c r="I59" s="27">
        <v>3.89</v>
      </c>
    </row>
    <row r="60" spans="1:9" ht="15.75" x14ac:dyDescent="0.25">
      <c r="A60" s="126"/>
      <c r="B60" s="18">
        <v>2</v>
      </c>
      <c r="C60" s="56" t="s">
        <v>6</v>
      </c>
      <c r="D60" s="11">
        <v>20</v>
      </c>
      <c r="E60" s="11">
        <v>1.32</v>
      </c>
      <c r="F60" s="11">
        <v>0.24</v>
      </c>
      <c r="G60" s="11">
        <v>6.68</v>
      </c>
      <c r="H60" s="47">
        <v>38.6</v>
      </c>
      <c r="I60" s="58">
        <v>1.76</v>
      </c>
    </row>
    <row r="61" spans="1:9" ht="15.75" x14ac:dyDescent="0.25">
      <c r="A61" s="129" t="str">
        <f>A40</f>
        <v>ИТОГО обед</v>
      </c>
      <c r="B61" s="129"/>
      <c r="C61" s="129"/>
      <c r="D61" s="65">
        <f t="shared" ref="D61:I61" si="7">SUM(D55:D60)</f>
        <v>715</v>
      </c>
      <c r="E61" s="65">
        <f t="shared" si="7"/>
        <v>26.16</v>
      </c>
      <c r="F61" s="65">
        <f t="shared" si="7"/>
        <v>25.619999999999997</v>
      </c>
      <c r="G61" s="65">
        <f t="shared" si="7"/>
        <v>121.80000000000001</v>
      </c>
      <c r="H61" s="66">
        <f t="shared" si="7"/>
        <v>843.5</v>
      </c>
      <c r="I61" s="67">
        <f t="shared" si="7"/>
        <v>103.2</v>
      </c>
    </row>
    <row r="62" spans="1:9" ht="15.75" x14ac:dyDescent="0.25">
      <c r="A62" s="131" t="s">
        <v>57</v>
      </c>
      <c r="B62" s="131"/>
      <c r="C62" s="131"/>
      <c r="D62" s="68">
        <f t="shared" ref="D62:H62" si="8">D61+D53</f>
        <v>1235</v>
      </c>
      <c r="E62" s="68">
        <f t="shared" si="8"/>
        <v>34.69</v>
      </c>
      <c r="F62" s="68">
        <f t="shared" si="8"/>
        <v>45.269999999999996</v>
      </c>
      <c r="G62" s="68">
        <f t="shared" si="8"/>
        <v>191.65</v>
      </c>
      <c r="H62" s="69">
        <f t="shared" si="8"/>
        <v>1342.95</v>
      </c>
      <c r="I62" s="68"/>
    </row>
    <row r="63" spans="1:9" ht="30.75" customHeight="1" x14ac:dyDescent="0.25">
      <c r="A63" s="23"/>
      <c r="B63" s="23"/>
      <c r="C63" s="23"/>
      <c r="D63" s="23"/>
      <c r="E63" s="23"/>
      <c r="F63" s="23"/>
      <c r="G63" s="23"/>
      <c r="H63" s="24"/>
      <c r="I63" s="23"/>
    </row>
    <row r="64" spans="1:9" ht="21" customHeight="1" x14ac:dyDescent="0.25">
      <c r="A64" s="134" t="s">
        <v>9</v>
      </c>
      <c r="B64" s="127" t="s">
        <v>58</v>
      </c>
      <c r="C64" s="127" t="s">
        <v>10</v>
      </c>
      <c r="D64" s="127" t="s">
        <v>11</v>
      </c>
      <c r="E64" s="127" t="s">
        <v>0</v>
      </c>
      <c r="F64" s="127"/>
      <c r="G64" s="127"/>
      <c r="H64" s="128" t="s">
        <v>1</v>
      </c>
      <c r="I64" s="123" t="s">
        <v>4</v>
      </c>
    </row>
    <row r="65" spans="1:10" ht="18.75" customHeight="1" x14ac:dyDescent="0.25">
      <c r="A65" s="134"/>
      <c r="B65" s="127"/>
      <c r="C65" s="127"/>
      <c r="D65" s="127"/>
      <c r="E65" s="97" t="s">
        <v>45</v>
      </c>
      <c r="F65" s="97" t="s">
        <v>2</v>
      </c>
      <c r="G65" s="97" t="s">
        <v>3</v>
      </c>
      <c r="H65" s="128"/>
      <c r="I65" s="123"/>
    </row>
    <row r="66" spans="1:10" ht="21" customHeight="1" x14ac:dyDescent="0.25">
      <c r="A66" s="7">
        <v>1</v>
      </c>
      <c r="B66" s="7">
        <v>2</v>
      </c>
      <c r="C66" s="7">
        <v>3</v>
      </c>
      <c r="D66" s="7">
        <v>4</v>
      </c>
      <c r="E66" s="7">
        <v>5</v>
      </c>
      <c r="F66" s="7">
        <v>6</v>
      </c>
      <c r="G66" s="7">
        <v>7</v>
      </c>
      <c r="H66" s="29">
        <v>8</v>
      </c>
      <c r="I66" s="7">
        <v>9</v>
      </c>
    </row>
    <row r="67" spans="1:10" ht="15.75" x14ac:dyDescent="0.25">
      <c r="A67" s="124" t="s">
        <v>41</v>
      </c>
      <c r="B67" s="124"/>
      <c r="C67" s="124"/>
      <c r="D67" s="124"/>
      <c r="E67" s="124"/>
      <c r="F67" s="124"/>
      <c r="G67" s="124"/>
      <c r="H67" s="124"/>
      <c r="I67" s="124"/>
      <c r="J67" s="5"/>
    </row>
    <row r="68" spans="1:10" ht="15.75" x14ac:dyDescent="0.25">
      <c r="A68" s="125" t="s">
        <v>82</v>
      </c>
      <c r="B68" s="125"/>
      <c r="C68" s="125"/>
      <c r="D68" s="125"/>
      <c r="E68" s="125"/>
      <c r="F68" s="125"/>
      <c r="G68" s="125"/>
      <c r="H68" s="125"/>
      <c r="I68" s="125"/>
    </row>
    <row r="69" spans="1:10" ht="15.75" x14ac:dyDescent="0.25">
      <c r="A69" s="126" t="s">
        <v>5</v>
      </c>
      <c r="B69" s="95">
        <v>54</v>
      </c>
      <c r="C69" s="9" t="s">
        <v>26</v>
      </c>
      <c r="D69" s="95">
        <v>180</v>
      </c>
      <c r="E69" s="48">
        <v>10.3</v>
      </c>
      <c r="F69" s="48">
        <v>15.3</v>
      </c>
      <c r="G69" s="48">
        <v>32.9</v>
      </c>
      <c r="H69" s="49">
        <v>318</v>
      </c>
      <c r="I69" s="11">
        <v>34.64</v>
      </c>
    </row>
    <row r="70" spans="1:10" ht="15.75" x14ac:dyDescent="0.25">
      <c r="A70" s="126"/>
      <c r="B70" s="18">
        <v>3</v>
      </c>
      <c r="C70" s="37" t="s">
        <v>67</v>
      </c>
      <c r="D70" s="109">
        <v>40</v>
      </c>
      <c r="E70" s="110">
        <v>5.0999999999999996</v>
      </c>
      <c r="F70" s="110">
        <v>4.5999999999999996</v>
      </c>
      <c r="G70" s="110">
        <v>0.3</v>
      </c>
      <c r="H70" s="111">
        <v>63</v>
      </c>
      <c r="I70" s="46">
        <v>13.28</v>
      </c>
    </row>
    <row r="71" spans="1:10" ht="15.75" x14ac:dyDescent="0.25">
      <c r="A71" s="126"/>
      <c r="B71" s="95">
        <v>53</v>
      </c>
      <c r="C71" s="9" t="s">
        <v>21</v>
      </c>
      <c r="D71" s="109">
        <v>60</v>
      </c>
      <c r="E71" s="112">
        <v>0.8</v>
      </c>
      <c r="F71" s="112">
        <v>2.9</v>
      </c>
      <c r="G71" s="112">
        <v>4.3</v>
      </c>
      <c r="H71" s="113">
        <v>48</v>
      </c>
      <c r="I71" s="46">
        <v>9.74</v>
      </c>
    </row>
    <row r="72" spans="1:10" ht="15.75" x14ac:dyDescent="0.25">
      <c r="A72" s="126"/>
      <c r="B72" s="18">
        <v>49</v>
      </c>
      <c r="C72" s="37" t="s">
        <v>27</v>
      </c>
      <c r="D72" s="38">
        <v>200</v>
      </c>
      <c r="E72" s="114">
        <v>2.9</v>
      </c>
      <c r="F72" s="114">
        <v>2.8</v>
      </c>
      <c r="G72" s="114">
        <v>14.9</v>
      </c>
      <c r="H72" s="115">
        <v>94</v>
      </c>
      <c r="I72" s="11">
        <v>11.65</v>
      </c>
    </row>
    <row r="73" spans="1:10" ht="15.75" x14ac:dyDescent="0.25">
      <c r="A73" s="126"/>
      <c r="B73" s="18">
        <v>1</v>
      </c>
      <c r="C73" s="37" t="s">
        <v>28</v>
      </c>
      <c r="D73" s="38">
        <v>40</v>
      </c>
      <c r="E73" s="74">
        <v>3.16</v>
      </c>
      <c r="F73" s="74">
        <v>0.4</v>
      </c>
      <c r="G73" s="74">
        <v>19.32</v>
      </c>
      <c r="H73" s="47">
        <v>98.4</v>
      </c>
      <c r="I73" s="27">
        <v>3.89</v>
      </c>
    </row>
    <row r="74" spans="1:10" ht="15.75" x14ac:dyDescent="0.25">
      <c r="A74" s="129" t="str">
        <f>A53</f>
        <v>ИТОГО завтрак</v>
      </c>
      <c r="B74" s="129"/>
      <c r="C74" s="129"/>
      <c r="D74" s="33">
        <f t="shared" ref="D74:I74" si="9">SUM(D69:D73)</f>
        <v>520</v>
      </c>
      <c r="E74" s="33">
        <f t="shared" si="9"/>
        <v>22.259999999999998</v>
      </c>
      <c r="F74" s="33">
        <f t="shared" si="9"/>
        <v>25.999999999999996</v>
      </c>
      <c r="G74" s="33">
        <f t="shared" si="9"/>
        <v>71.72</v>
      </c>
      <c r="H74" s="98">
        <f t="shared" si="9"/>
        <v>621.4</v>
      </c>
      <c r="I74" s="35">
        <f t="shared" si="9"/>
        <v>73.2</v>
      </c>
    </row>
    <row r="75" spans="1:10" ht="15.75" x14ac:dyDescent="0.25">
      <c r="A75" s="125" t="s">
        <v>83</v>
      </c>
      <c r="B75" s="125"/>
      <c r="C75" s="125"/>
      <c r="D75" s="125"/>
      <c r="E75" s="125"/>
      <c r="F75" s="125"/>
      <c r="G75" s="125"/>
      <c r="H75" s="125"/>
      <c r="I75" s="125"/>
    </row>
    <row r="76" spans="1:10" ht="31.5" x14ac:dyDescent="0.25">
      <c r="A76" s="126" t="s">
        <v>7</v>
      </c>
      <c r="B76" s="18">
        <v>31</v>
      </c>
      <c r="C76" s="54" t="s">
        <v>65</v>
      </c>
      <c r="D76" s="11">
        <v>220</v>
      </c>
      <c r="E76" s="77">
        <v>5.84</v>
      </c>
      <c r="F76" s="77">
        <v>3.52</v>
      </c>
      <c r="G76" s="77">
        <v>24.64</v>
      </c>
      <c r="H76" s="77">
        <v>163.19999999999999</v>
      </c>
      <c r="I76" s="50">
        <v>18.66</v>
      </c>
    </row>
    <row r="77" spans="1:10" ht="15.75" x14ac:dyDescent="0.25">
      <c r="A77" s="126"/>
      <c r="B77" s="18">
        <v>16</v>
      </c>
      <c r="C77" s="54" t="s">
        <v>42</v>
      </c>
      <c r="D77" s="11">
        <v>200</v>
      </c>
      <c r="E77" s="31">
        <v>4.0999999999999996</v>
      </c>
      <c r="F77" s="31">
        <v>6.3</v>
      </c>
      <c r="G77" s="31">
        <v>26.7</v>
      </c>
      <c r="H77" s="32">
        <v>187</v>
      </c>
      <c r="I77" s="11">
        <v>22.37</v>
      </c>
    </row>
    <row r="78" spans="1:10" ht="15.75" x14ac:dyDescent="0.25">
      <c r="A78" s="126"/>
      <c r="B78" s="95">
        <v>41</v>
      </c>
      <c r="C78" s="78" t="s">
        <v>49</v>
      </c>
      <c r="D78" s="34">
        <v>90</v>
      </c>
      <c r="E78" s="79">
        <v>15.9</v>
      </c>
      <c r="F78" s="79">
        <v>0.9</v>
      </c>
      <c r="G78" s="79">
        <v>0.5</v>
      </c>
      <c r="H78" s="32">
        <v>74</v>
      </c>
      <c r="I78" s="11">
        <v>50.42</v>
      </c>
    </row>
    <row r="79" spans="1:10" ht="15.75" x14ac:dyDescent="0.25">
      <c r="A79" s="126"/>
      <c r="B79" s="95">
        <v>51</v>
      </c>
      <c r="C79" s="10" t="s">
        <v>25</v>
      </c>
      <c r="D79" s="95">
        <v>200</v>
      </c>
      <c r="E79" s="31">
        <v>0.2</v>
      </c>
      <c r="F79" s="31">
        <v>0</v>
      </c>
      <c r="G79" s="31">
        <v>9.3000000000000007</v>
      </c>
      <c r="H79" s="32">
        <v>38</v>
      </c>
      <c r="I79" s="27">
        <v>6.1</v>
      </c>
    </row>
    <row r="80" spans="1:10" ht="15.75" x14ac:dyDescent="0.25">
      <c r="A80" s="126"/>
      <c r="B80" s="80" t="s">
        <v>73</v>
      </c>
      <c r="C80" s="37" t="s">
        <v>28</v>
      </c>
      <c r="D80" s="38">
        <v>40</v>
      </c>
      <c r="E80" s="74">
        <v>3.16</v>
      </c>
      <c r="F80" s="74">
        <v>0.4</v>
      </c>
      <c r="G80" s="74">
        <v>19.32</v>
      </c>
      <c r="H80" s="47">
        <v>98.4</v>
      </c>
      <c r="I80" s="27">
        <v>3.89</v>
      </c>
    </row>
    <row r="81" spans="1:9" ht="15.75" x14ac:dyDescent="0.25">
      <c r="A81" s="126"/>
      <c r="B81" s="80" t="s">
        <v>74</v>
      </c>
      <c r="C81" s="56" t="s">
        <v>6</v>
      </c>
      <c r="D81" s="11">
        <v>20</v>
      </c>
      <c r="E81" s="11">
        <v>1.32</v>
      </c>
      <c r="F81" s="11">
        <v>0.24</v>
      </c>
      <c r="G81" s="11">
        <v>6.68</v>
      </c>
      <c r="H81" s="47">
        <v>38.6</v>
      </c>
      <c r="I81" s="58">
        <v>1.76</v>
      </c>
    </row>
    <row r="82" spans="1:9" ht="15.75" customHeight="1" x14ac:dyDescent="0.25">
      <c r="A82" s="129" t="s">
        <v>61</v>
      </c>
      <c r="B82" s="129"/>
      <c r="C82" s="129"/>
      <c r="D82" s="65">
        <f t="shared" ref="D82:I82" si="10">SUM(D76:D81)</f>
        <v>770</v>
      </c>
      <c r="E82" s="65">
        <f t="shared" si="10"/>
        <v>30.52</v>
      </c>
      <c r="F82" s="65">
        <f t="shared" si="10"/>
        <v>11.360000000000001</v>
      </c>
      <c r="G82" s="65">
        <f t="shared" si="10"/>
        <v>87.140000000000015</v>
      </c>
      <c r="H82" s="66">
        <f t="shared" si="10"/>
        <v>599.20000000000005</v>
      </c>
      <c r="I82" s="67">
        <f t="shared" si="10"/>
        <v>103.2</v>
      </c>
    </row>
    <row r="83" spans="1:9" ht="15.75" x14ac:dyDescent="0.25">
      <c r="A83" s="131" t="s">
        <v>57</v>
      </c>
      <c r="B83" s="131"/>
      <c r="C83" s="131"/>
      <c r="D83" s="68">
        <f t="shared" ref="D83:H83" si="11">D82+D74</f>
        <v>1290</v>
      </c>
      <c r="E83" s="68">
        <f t="shared" si="11"/>
        <v>52.78</v>
      </c>
      <c r="F83" s="68">
        <f t="shared" si="11"/>
        <v>37.36</v>
      </c>
      <c r="G83" s="68">
        <f t="shared" si="11"/>
        <v>158.86000000000001</v>
      </c>
      <c r="H83" s="69">
        <f t="shared" si="11"/>
        <v>1220.5999999999999</v>
      </c>
      <c r="I83" s="68"/>
    </row>
    <row r="84" spans="1:9" ht="27" customHeight="1" x14ac:dyDescent="0.25">
      <c r="A84" s="23"/>
      <c r="B84" s="23"/>
      <c r="C84" s="23"/>
      <c r="D84" s="23"/>
      <c r="E84" s="23"/>
      <c r="F84" s="23"/>
      <c r="G84" s="23"/>
      <c r="H84" s="24"/>
      <c r="I84" s="23"/>
    </row>
    <row r="85" spans="1:9" ht="23.25" customHeight="1" x14ac:dyDescent="0.25">
      <c r="A85" s="134" t="s">
        <v>9</v>
      </c>
      <c r="B85" s="127" t="s">
        <v>58</v>
      </c>
      <c r="C85" s="127" t="s">
        <v>10</v>
      </c>
      <c r="D85" s="127" t="s">
        <v>11</v>
      </c>
      <c r="E85" s="127" t="s">
        <v>0</v>
      </c>
      <c r="F85" s="127"/>
      <c r="G85" s="127"/>
      <c r="H85" s="128" t="s">
        <v>1</v>
      </c>
      <c r="I85" s="123" t="s">
        <v>4</v>
      </c>
    </row>
    <row r="86" spans="1:9" ht="31.5" customHeight="1" x14ac:dyDescent="0.25">
      <c r="A86" s="134"/>
      <c r="B86" s="127"/>
      <c r="C86" s="127"/>
      <c r="D86" s="127"/>
      <c r="E86" s="97" t="s">
        <v>45</v>
      </c>
      <c r="F86" s="97" t="s">
        <v>2</v>
      </c>
      <c r="G86" s="97" t="s">
        <v>3</v>
      </c>
      <c r="H86" s="128"/>
      <c r="I86" s="123"/>
    </row>
    <row r="87" spans="1:9" ht="15.75" customHeight="1" x14ac:dyDescent="0.25">
      <c r="A87" s="7">
        <v>1</v>
      </c>
      <c r="B87" s="7">
        <v>2</v>
      </c>
      <c r="C87" s="7">
        <v>3</v>
      </c>
      <c r="D87" s="7">
        <v>4</v>
      </c>
      <c r="E87" s="7">
        <v>5</v>
      </c>
      <c r="F87" s="7">
        <v>6</v>
      </c>
      <c r="G87" s="7">
        <v>7</v>
      </c>
      <c r="H87" s="29">
        <v>8</v>
      </c>
      <c r="I87" s="7">
        <v>9</v>
      </c>
    </row>
    <row r="88" spans="1:9" ht="18.75" customHeight="1" x14ac:dyDescent="0.25">
      <c r="A88" s="124" t="s">
        <v>16</v>
      </c>
      <c r="B88" s="124"/>
      <c r="C88" s="124"/>
      <c r="D88" s="124"/>
      <c r="E88" s="124"/>
      <c r="F88" s="124"/>
      <c r="G88" s="124"/>
      <c r="H88" s="124"/>
      <c r="I88" s="124"/>
    </row>
    <row r="89" spans="1:9" ht="15.75" x14ac:dyDescent="0.25">
      <c r="A89" s="125" t="s">
        <v>82</v>
      </c>
      <c r="B89" s="125"/>
      <c r="C89" s="125"/>
      <c r="D89" s="125"/>
      <c r="E89" s="125"/>
      <c r="F89" s="125"/>
      <c r="G89" s="125"/>
      <c r="H89" s="125"/>
      <c r="I89" s="125"/>
    </row>
    <row r="90" spans="1:9" ht="15.75" x14ac:dyDescent="0.25">
      <c r="A90" s="126" t="s">
        <v>5</v>
      </c>
      <c r="B90" s="95">
        <v>88</v>
      </c>
      <c r="C90" s="10" t="s">
        <v>80</v>
      </c>
      <c r="D90" s="95">
        <v>105</v>
      </c>
      <c r="E90" s="48">
        <f>22.5+2.8</f>
        <v>25.3</v>
      </c>
      <c r="F90" s="48">
        <f>18.9+2.6</f>
        <v>21.5</v>
      </c>
      <c r="G90" s="48">
        <f>0.3+0.55</f>
        <v>0.85000000000000009</v>
      </c>
      <c r="H90" s="49">
        <v>332</v>
      </c>
      <c r="I90" s="27">
        <v>52.54</v>
      </c>
    </row>
    <row r="91" spans="1:9" ht="15.75" x14ac:dyDescent="0.25">
      <c r="A91" s="126"/>
      <c r="B91" s="95">
        <v>13</v>
      </c>
      <c r="C91" s="10" t="s">
        <v>59</v>
      </c>
      <c r="D91" s="20">
        <v>155</v>
      </c>
      <c r="E91" s="57">
        <v>6.25</v>
      </c>
      <c r="F91" s="57">
        <v>3.83</v>
      </c>
      <c r="G91" s="57">
        <v>36.72</v>
      </c>
      <c r="H91" s="57">
        <v>203.91</v>
      </c>
      <c r="I91" s="28">
        <v>10.67</v>
      </c>
    </row>
    <row r="92" spans="1:9" ht="15.75" x14ac:dyDescent="0.25">
      <c r="A92" s="126"/>
      <c r="B92" s="95">
        <v>51</v>
      </c>
      <c r="C92" s="10" t="s">
        <v>25</v>
      </c>
      <c r="D92" s="95">
        <v>200</v>
      </c>
      <c r="E92" s="25">
        <v>0.2</v>
      </c>
      <c r="F92" s="25">
        <v>0</v>
      </c>
      <c r="G92" s="25">
        <v>9.3000000000000007</v>
      </c>
      <c r="H92" s="26">
        <v>38</v>
      </c>
      <c r="I92" s="27">
        <v>6.1</v>
      </c>
    </row>
    <row r="93" spans="1:9" ht="15.75" x14ac:dyDescent="0.25">
      <c r="A93" s="126"/>
      <c r="B93" s="18">
        <v>1</v>
      </c>
      <c r="C93" s="37" t="s">
        <v>28</v>
      </c>
      <c r="D93" s="38">
        <v>40</v>
      </c>
      <c r="E93" s="74">
        <v>3.16</v>
      </c>
      <c r="F93" s="74">
        <v>0.4</v>
      </c>
      <c r="G93" s="74">
        <v>19.32</v>
      </c>
      <c r="H93" s="47">
        <v>98.4</v>
      </c>
      <c r="I93" s="27">
        <v>3.89</v>
      </c>
    </row>
    <row r="94" spans="1:9" ht="15.75" x14ac:dyDescent="0.25">
      <c r="A94" s="129" t="str">
        <f>A74</f>
        <v>ИТОГО завтрак</v>
      </c>
      <c r="B94" s="129"/>
      <c r="C94" s="129"/>
      <c r="D94" s="33">
        <f t="shared" ref="D94:I94" si="12">SUM(D90:D93)</f>
        <v>500</v>
      </c>
      <c r="E94" s="35">
        <f t="shared" si="12"/>
        <v>34.909999999999997</v>
      </c>
      <c r="F94" s="33">
        <f t="shared" si="12"/>
        <v>25.729999999999997</v>
      </c>
      <c r="G94" s="33">
        <f t="shared" si="12"/>
        <v>66.19</v>
      </c>
      <c r="H94" s="98">
        <f t="shared" si="12"/>
        <v>672.31</v>
      </c>
      <c r="I94" s="35">
        <f t="shared" si="12"/>
        <v>73.2</v>
      </c>
    </row>
    <row r="95" spans="1:9" ht="15.75" x14ac:dyDescent="0.25">
      <c r="A95" s="125" t="s">
        <v>83</v>
      </c>
      <c r="B95" s="125"/>
      <c r="C95" s="125"/>
      <c r="D95" s="125"/>
      <c r="E95" s="125"/>
      <c r="F95" s="125"/>
      <c r="G95" s="125"/>
      <c r="H95" s="125"/>
      <c r="I95" s="125"/>
    </row>
    <row r="96" spans="1:9" ht="15.75" x14ac:dyDescent="0.25">
      <c r="A96" s="126" t="s">
        <v>7</v>
      </c>
      <c r="B96" s="18">
        <v>28</v>
      </c>
      <c r="C96" s="54" t="s">
        <v>34</v>
      </c>
      <c r="D96" s="11">
        <v>250</v>
      </c>
      <c r="E96" s="51">
        <v>2.2999999999999998</v>
      </c>
      <c r="F96" s="51">
        <v>5.5</v>
      </c>
      <c r="G96" s="51">
        <v>12.7</v>
      </c>
      <c r="H96" s="52">
        <v>115</v>
      </c>
      <c r="I96" s="50">
        <v>26.23</v>
      </c>
    </row>
    <row r="97" spans="1:9" ht="15.75" x14ac:dyDescent="0.25">
      <c r="A97" s="126"/>
      <c r="B97" s="95">
        <v>45</v>
      </c>
      <c r="C97" s="10" t="s">
        <v>23</v>
      </c>
      <c r="D97" s="20">
        <v>200</v>
      </c>
      <c r="E97" s="81">
        <v>18.2</v>
      </c>
      <c r="F97" s="81">
        <v>23.2</v>
      </c>
      <c r="G97" s="81">
        <v>32.200000000000003</v>
      </c>
      <c r="H97" s="81">
        <v>417</v>
      </c>
      <c r="I97" s="119">
        <v>52.48</v>
      </c>
    </row>
    <row r="98" spans="1:9" ht="47.25" x14ac:dyDescent="0.25">
      <c r="A98" s="126"/>
      <c r="B98" s="18" t="s">
        <v>88</v>
      </c>
      <c r="C98" s="19" t="s">
        <v>81</v>
      </c>
      <c r="D98" s="20">
        <v>60</v>
      </c>
      <c r="E98" s="22">
        <v>0.4</v>
      </c>
      <c r="F98" s="22">
        <v>0.05</v>
      </c>
      <c r="G98" s="22">
        <v>0.85</v>
      </c>
      <c r="H98" s="22">
        <v>5.45</v>
      </c>
      <c r="I98" s="120">
        <v>10.73</v>
      </c>
    </row>
    <row r="99" spans="1:9" ht="15.75" x14ac:dyDescent="0.25">
      <c r="A99" s="126"/>
      <c r="B99" s="36" t="s">
        <v>69</v>
      </c>
      <c r="C99" s="37" t="s">
        <v>14</v>
      </c>
      <c r="D99" s="38">
        <v>200</v>
      </c>
      <c r="E99" s="72">
        <v>0.5</v>
      </c>
      <c r="F99" s="72">
        <v>0.1</v>
      </c>
      <c r="G99" s="72">
        <v>30.9</v>
      </c>
      <c r="H99" s="73">
        <v>123</v>
      </c>
      <c r="I99" s="27">
        <v>8.11</v>
      </c>
    </row>
    <row r="100" spans="1:9" ht="15.75" x14ac:dyDescent="0.25">
      <c r="A100" s="126"/>
      <c r="B100" s="80" t="s">
        <v>73</v>
      </c>
      <c r="C100" s="37" t="s">
        <v>28</v>
      </c>
      <c r="D100" s="38">
        <v>40</v>
      </c>
      <c r="E100" s="74">
        <v>3.16</v>
      </c>
      <c r="F100" s="74">
        <v>0.4</v>
      </c>
      <c r="G100" s="74">
        <v>19.32</v>
      </c>
      <c r="H100" s="47">
        <v>98.4</v>
      </c>
      <c r="I100" s="27">
        <v>3.89</v>
      </c>
    </row>
    <row r="101" spans="1:9" ht="15.75" x14ac:dyDescent="0.25">
      <c r="A101" s="126"/>
      <c r="B101" s="80" t="s">
        <v>74</v>
      </c>
      <c r="C101" s="56" t="s">
        <v>6</v>
      </c>
      <c r="D101" s="11">
        <v>20</v>
      </c>
      <c r="E101" s="11">
        <v>1.32</v>
      </c>
      <c r="F101" s="11">
        <v>0.24</v>
      </c>
      <c r="G101" s="11">
        <v>6.68</v>
      </c>
      <c r="H101" s="47">
        <v>38.6</v>
      </c>
      <c r="I101" s="58">
        <v>1.76</v>
      </c>
    </row>
    <row r="102" spans="1:9" ht="15.75" x14ac:dyDescent="0.25">
      <c r="A102" s="129" t="s">
        <v>61</v>
      </c>
      <c r="B102" s="129"/>
      <c r="C102" s="129"/>
      <c r="D102" s="65">
        <f t="shared" ref="D102:I102" si="13">SUM(D96:D101)</f>
        <v>770</v>
      </c>
      <c r="E102" s="65">
        <f t="shared" si="13"/>
        <v>25.88</v>
      </c>
      <c r="F102" s="65">
        <f t="shared" si="13"/>
        <v>29.49</v>
      </c>
      <c r="G102" s="65">
        <f t="shared" si="13"/>
        <v>102.65</v>
      </c>
      <c r="H102" s="66">
        <f t="shared" si="13"/>
        <v>797.45</v>
      </c>
      <c r="I102" s="67">
        <f t="shared" si="13"/>
        <v>103.2</v>
      </c>
    </row>
    <row r="103" spans="1:9" ht="15.75" x14ac:dyDescent="0.25">
      <c r="A103" s="131" t="s">
        <v>57</v>
      </c>
      <c r="B103" s="131"/>
      <c r="C103" s="131"/>
      <c r="D103" s="68">
        <f t="shared" ref="D103:H103" si="14">D102+D94</f>
        <v>1270</v>
      </c>
      <c r="E103" s="68">
        <f t="shared" si="14"/>
        <v>60.789999999999992</v>
      </c>
      <c r="F103" s="68">
        <f t="shared" si="14"/>
        <v>55.22</v>
      </c>
      <c r="G103" s="68">
        <f t="shared" si="14"/>
        <v>168.84</v>
      </c>
      <c r="H103" s="69">
        <f t="shared" si="14"/>
        <v>1469.76</v>
      </c>
      <c r="I103" s="68"/>
    </row>
    <row r="104" spans="1:9" ht="54" customHeight="1" x14ac:dyDescent="0.25">
      <c r="A104" s="23"/>
      <c r="B104" s="23"/>
      <c r="C104" s="23"/>
      <c r="D104" s="23"/>
      <c r="E104" s="23"/>
      <c r="F104" s="23"/>
      <c r="G104" s="23"/>
      <c r="H104" s="24"/>
      <c r="I104" s="23"/>
    </row>
    <row r="105" spans="1:9" ht="20.100000000000001" customHeight="1" x14ac:dyDescent="0.25">
      <c r="A105" s="134" t="s">
        <v>9</v>
      </c>
      <c r="B105" s="127" t="s">
        <v>58</v>
      </c>
      <c r="C105" s="127" t="s">
        <v>10</v>
      </c>
      <c r="D105" s="127" t="s">
        <v>11</v>
      </c>
      <c r="E105" s="127" t="s">
        <v>0</v>
      </c>
      <c r="F105" s="127"/>
      <c r="G105" s="127"/>
      <c r="H105" s="128" t="s">
        <v>1</v>
      </c>
      <c r="I105" s="123" t="s">
        <v>4</v>
      </c>
    </row>
    <row r="106" spans="1:9" ht="30" customHeight="1" x14ac:dyDescent="0.25">
      <c r="A106" s="134"/>
      <c r="B106" s="127"/>
      <c r="C106" s="127"/>
      <c r="D106" s="127"/>
      <c r="E106" s="97" t="s">
        <v>45</v>
      </c>
      <c r="F106" s="97" t="s">
        <v>2</v>
      </c>
      <c r="G106" s="97" t="s">
        <v>3</v>
      </c>
      <c r="H106" s="128"/>
      <c r="I106" s="123"/>
    </row>
    <row r="107" spans="1:9" ht="20.100000000000001" customHeight="1" x14ac:dyDescent="0.25">
      <c r="A107" s="7">
        <v>1</v>
      </c>
      <c r="B107" s="7">
        <v>2</v>
      </c>
      <c r="C107" s="7">
        <v>3</v>
      </c>
      <c r="D107" s="7">
        <v>4</v>
      </c>
      <c r="E107" s="7">
        <v>5</v>
      </c>
      <c r="F107" s="7">
        <v>6</v>
      </c>
      <c r="G107" s="7">
        <v>7</v>
      </c>
      <c r="H107" s="29">
        <v>8</v>
      </c>
      <c r="I107" s="7">
        <v>9</v>
      </c>
    </row>
    <row r="108" spans="1:9" ht="15" customHeight="1" x14ac:dyDescent="0.25">
      <c r="A108" s="124" t="s">
        <v>17</v>
      </c>
      <c r="B108" s="124"/>
      <c r="C108" s="124"/>
      <c r="D108" s="124"/>
      <c r="E108" s="124"/>
      <c r="F108" s="124"/>
      <c r="G108" s="124"/>
      <c r="H108" s="124"/>
      <c r="I108" s="124"/>
    </row>
    <row r="109" spans="1:9" ht="15.75" x14ac:dyDescent="0.25">
      <c r="A109" s="125" t="s">
        <v>82</v>
      </c>
      <c r="B109" s="125"/>
      <c r="C109" s="125"/>
      <c r="D109" s="125"/>
      <c r="E109" s="125"/>
      <c r="F109" s="125"/>
      <c r="G109" s="125"/>
      <c r="H109" s="125"/>
      <c r="I109" s="125"/>
    </row>
    <row r="110" spans="1:9" ht="15.75" x14ac:dyDescent="0.25">
      <c r="A110" s="126" t="s">
        <v>5</v>
      </c>
      <c r="B110" s="95">
        <v>62</v>
      </c>
      <c r="C110" s="10" t="s">
        <v>30</v>
      </c>
      <c r="D110" s="38">
        <v>185</v>
      </c>
      <c r="E110" s="116">
        <v>5.5</v>
      </c>
      <c r="F110" s="116">
        <v>7.4</v>
      </c>
      <c r="G110" s="116">
        <v>27.3</v>
      </c>
      <c r="H110" s="39">
        <v>200</v>
      </c>
      <c r="I110" s="27">
        <v>27.84</v>
      </c>
    </row>
    <row r="111" spans="1:9" ht="15.75" x14ac:dyDescent="0.25">
      <c r="A111" s="126"/>
      <c r="B111" s="95">
        <v>6</v>
      </c>
      <c r="C111" s="19" t="s">
        <v>13</v>
      </c>
      <c r="D111" s="95">
        <v>15</v>
      </c>
      <c r="E111" s="30">
        <v>3.95</v>
      </c>
      <c r="F111" s="30">
        <v>4</v>
      </c>
      <c r="G111" s="30">
        <v>0</v>
      </c>
      <c r="H111" s="39">
        <v>52.5</v>
      </c>
      <c r="I111" s="11">
        <v>20.97</v>
      </c>
    </row>
    <row r="112" spans="1:9" ht="15.75" x14ac:dyDescent="0.25">
      <c r="A112" s="126"/>
      <c r="B112" s="18">
        <v>49</v>
      </c>
      <c r="C112" s="37" t="s">
        <v>27</v>
      </c>
      <c r="D112" s="38">
        <v>200</v>
      </c>
      <c r="E112" s="11">
        <v>2.9</v>
      </c>
      <c r="F112" s="11">
        <v>2.8</v>
      </c>
      <c r="G112" s="11">
        <v>14.9</v>
      </c>
      <c r="H112" s="47">
        <v>94</v>
      </c>
      <c r="I112" s="50">
        <v>6.1</v>
      </c>
    </row>
    <row r="113" spans="1:9" ht="15.75" x14ac:dyDescent="0.25">
      <c r="A113" s="126"/>
      <c r="B113" s="18">
        <v>1</v>
      </c>
      <c r="C113" s="37" t="s">
        <v>28</v>
      </c>
      <c r="D113" s="38">
        <v>40</v>
      </c>
      <c r="E113" s="74">
        <v>3.16</v>
      </c>
      <c r="F113" s="74">
        <v>0.4</v>
      </c>
      <c r="G113" s="74">
        <v>19.32</v>
      </c>
      <c r="H113" s="47">
        <v>98.4</v>
      </c>
      <c r="I113" s="27">
        <v>3.89</v>
      </c>
    </row>
    <row r="114" spans="1:9" ht="15.75" x14ac:dyDescent="0.25">
      <c r="A114" s="126"/>
      <c r="B114" s="95">
        <v>52</v>
      </c>
      <c r="C114" s="9" t="s">
        <v>89</v>
      </c>
      <c r="D114" s="20">
        <v>100</v>
      </c>
      <c r="E114" s="22">
        <v>0.4</v>
      </c>
      <c r="F114" s="22">
        <v>0.4</v>
      </c>
      <c r="G114" s="22">
        <v>9.8000000000000007</v>
      </c>
      <c r="H114" s="22">
        <v>47</v>
      </c>
      <c r="I114" s="120">
        <v>14.4</v>
      </c>
    </row>
    <row r="115" spans="1:9" ht="15.75" x14ac:dyDescent="0.25">
      <c r="A115" s="129" t="s">
        <v>62</v>
      </c>
      <c r="B115" s="129"/>
      <c r="C115" s="129"/>
      <c r="D115" s="40">
        <f t="shared" ref="D115:I115" si="15">SUM(D110:D114)</f>
        <v>540</v>
      </c>
      <c r="E115" s="41">
        <f t="shared" si="15"/>
        <v>15.91</v>
      </c>
      <c r="F115" s="42">
        <f t="shared" si="15"/>
        <v>15</v>
      </c>
      <c r="G115" s="41">
        <f t="shared" si="15"/>
        <v>71.320000000000007</v>
      </c>
      <c r="H115" s="43">
        <f t="shared" si="15"/>
        <v>491.9</v>
      </c>
      <c r="I115" s="35">
        <f t="shared" si="15"/>
        <v>73.2</v>
      </c>
    </row>
    <row r="116" spans="1:9" ht="15.75" x14ac:dyDescent="0.25">
      <c r="A116" s="125" t="s">
        <v>83</v>
      </c>
      <c r="B116" s="125"/>
      <c r="C116" s="125"/>
      <c r="D116" s="125"/>
      <c r="E116" s="136"/>
      <c r="F116" s="136"/>
      <c r="G116" s="136"/>
      <c r="H116" s="136"/>
      <c r="I116" s="125"/>
    </row>
    <row r="117" spans="1:9" ht="15.75" x14ac:dyDescent="0.25">
      <c r="A117" s="126" t="s">
        <v>7</v>
      </c>
      <c r="B117" s="18">
        <v>35</v>
      </c>
      <c r="C117" s="56" t="s">
        <v>33</v>
      </c>
      <c r="D117" s="82">
        <v>200</v>
      </c>
      <c r="E117" s="83">
        <v>4.4000000000000004</v>
      </c>
      <c r="F117" s="83">
        <v>3.6</v>
      </c>
      <c r="G117" s="83">
        <v>16.16</v>
      </c>
      <c r="H117" s="83">
        <v>119.2</v>
      </c>
      <c r="I117" s="28">
        <v>10.29</v>
      </c>
    </row>
    <row r="118" spans="1:9" ht="15.75" x14ac:dyDescent="0.25">
      <c r="A118" s="126"/>
      <c r="B118" s="18">
        <v>14</v>
      </c>
      <c r="C118" s="56" t="s">
        <v>54</v>
      </c>
      <c r="D118" s="18">
        <v>160</v>
      </c>
      <c r="E118" s="84">
        <v>9.5399999999999991</v>
      </c>
      <c r="F118" s="84">
        <v>6.12</v>
      </c>
      <c r="G118" s="84">
        <v>41.67</v>
      </c>
      <c r="H118" s="84">
        <v>280.8</v>
      </c>
      <c r="I118" s="58">
        <v>20.27</v>
      </c>
    </row>
    <row r="119" spans="1:9" ht="15.75" x14ac:dyDescent="0.25">
      <c r="A119" s="126"/>
      <c r="B119" s="18">
        <v>40</v>
      </c>
      <c r="C119" s="54" t="s">
        <v>40</v>
      </c>
      <c r="D119" s="85">
        <v>140</v>
      </c>
      <c r="E119" s="31">
        <v>10.9</v>
      </c>
      <c r="F119" s="31">
        <v>13.11</v>
      </c>
      <c r="G119" s="31">
        <v>2.59</v>
      </c>
      <c r="H119" s="32">
        <v>210.18</v>
      </c>
      <c r="I119" s="11">
        <v>62.52</v>
      </c>
    </row>
    <row r="120" spans="1:9" ht="15.75" x14ac:dyDescent="0.25">
      <c r="A120" s="126"/>
      <c r="B120" s="95">
        <v>48</v>
      </c>
      <c r="C120" s="10" t="s">
        <v>15</v>
      </c>
      <c r="D120" s="95">
        <v>200</v>
      </c>
      <c r="E120" s="31">
        <v>0.2</v>
      </c>
      <c r="F120" s="31">
        <v>0</v>
      </c>
      <c r="G120" s="31">
        <v>9.1</v>
      </c>
      <c r="H120" s="32">
        <v>36</v>
      </c>
      <c r="I120" s="27">
        <v>4.47</v>
      </c>
    </row>
    <row r="121" spans="1:9" ht="15.75" x14ac:dyDescent="0.25">
      <c r="A121" s="126"/>
      <c r="B121" s="18">
        <v>1</v>
      </c>
      <c r="C121" s="37" t="s">
        <v>28</v>
      </c>
      <c r="D121" s="38">
        <v>40</v>
      </c>
      <c r="E121" s="74">
        <v>3.16</v>
      </c>
      <c r="F121" s="74">
        <v>0.4</v>
      </c>
      <c r="G121" s="74">
        <v>19.32</v>
      </c>
      <c r="H121" s="47">
        <v>98.4</v>
      </c>
      <c r="I121" s="27">
        <v>3.89</v>
      </c>
    </row>
    <row r="122" spans="1:9" ht="15.75" x14ac:dyDescent="0.25">
      <c r="A122" s="126"/>
      <c r="B122" s="18">
        <v>2</v>
      </c>
      <c r="C122" s="56" t="s">
        <v>6</v>
      </c>
      <c r="D122" s="11">
        <v>20</v>
      </c>
      <c r="E122" s="11">
        <v>1.32</v>
      </c>
      <c r="F122" s="11">
        <v>0.24</v>
      </c>
      <c r="G122" s="11">
        <v>6.68</v>
      </c>
      <c r="H122" s="47">
        <v>38.6</v>
      </c>
      <c r="I122" s="58">
        <v>1.76</v>
      </c>
    </row>
    <row r="123" spans="1:9" ht="15.75" x14ac:dyDescent="0.25">
      <c r="A123" s="129" t="s">
        <v>61</v>
      </c>
      <c r="B123" s="129"/>
      <c r="C123" s="129"/>
      <c r="D123" s="65">
        <f t="shared" ref="D123:I123" si="16">SUM(D117:D122)</f>
        <v>760</v>
      </c>
      <c r="E123" s="65">
        <f t="shared" si="16"/>
        <v>29.52</v>
      </c>
      <c r="F123" s="65">
        <f t="shared" si="16"/>
        <v>23.469999999999995</v>
      </c>
      <c r="G123" s="65">
        <f t="shared" si="16"/>
        <v>95.52000000000001</v>
      </c>
      <c r="H123" s="66">
        <f t="shared" si="16"/>
        <v>783.18000000000006</v>
      </c>
      <c r="I123" s="67">
        <f t="shared" si="16"/>
        <v>103.2</v>
      </c>
    </row>
    <row r="124" spans="1:9" ht="15.75" x14ac:dyDescent="0.25">
      <c r="A124" s="131" t="s">
        <v>57</v>
      </c>
      <c r="B124" s="131"/>
      <c r="C124" s="131"/>
      <c r="D124" s="68">
        <f t="shared" ref="D124:H124" si="17">D123+D115</f>
        <v>1300</v>
      </c>
      <c r="E124" s="68">
        <f t="shared" si="17"/>
        <v>45.43</v>
      </c>
      <c r="F124" s="68">
        <f t="shared" si="17"/>
        <v>38.47</v>
      </c>
      <c r="G124" s="75">
        <f t="shared" si="17"/>
        <v>166.84000000000003</v>
      </c>
      <c r="H124" s="69">
        <f t="shared" si="17"/>
        <v>1275.08</v>
      </c>
      <c r="I124" s="68"/>
    </row>
    <row r="125" spans="1:9" ht="39" customHeight="1" x14ac:dyDescent="0.25">
      <c r="A125" s="23"/>
      <c r="B125" s="23"/>
      <c r="C125" s="23"/>
      <c r="D125" s="23"/>
      <c r="E125" s="23"/>
      <c r="F125" s="23"/>
      <c r="G125" s="23"/>
      <c r="H125" s="24"/>
      <c r="I125" s="23"/>
    </row>
    <row r="126" spans="1:9" ht="20.100000000000001" customHeight="1" x14ac:dyDescent="0.25">
      <c r="A126" s="134" t="s">
        <v>9</v>
      </c>
      <c r="B126" s="127" t="s">
        <v>58</v>
      </c>
      <c r="C126" s="127" t="s">
        <v>10</v>
      </c>
      <c r="D126" s="127" t="s">
        <v>11</v>
      </c>
      <c r="E126" s="127" t="s">
        <v>0</v>
      </c>
      <c r="F126" s="127"/>
      <c r="G126" s="127"/>
      <c r="H126" s="128" t="s">
        <v>1</v>
      </c>
      <c r="I126" s="123" t="s">
        <v>4</v>
      </c>
    </row>
    <row r="127" spans="1:9" ht="30.75" customHeight="1" x14ac:dyDescent="0.25">
      <c r="A127" s="134"/>
      <c r="B127" s="127"/>
      <c r="C127" s="127"/>
      <c r="D127" s="127"/>
      <c r="E127" s="97" t="s">
        <v>45</v>
      </c>
      <c r="F127" s="97" t="s">
        <v>2</v>
      </c>
      <c r="G127" s="97" t="s">
        <v>3</v>
      </c>
      <c r="H127" s="128"/>
      <c r="I127" s="123"/>
    </row>
    <row r="128" spans="1:9" ht="20.100000000000001" customHeight="1" x14ac:dyDescent="0.25">
      <c r="A128" s="7">
        <v>1</v>
      </c>
      <c r="B128" s="7">
        <v>2</v>
      </c>
      <c r="C128" s="7">
        <v>3</v>
      </c>
      <c r="D128" s="7">
        <v>4</v>
      </c>
      <c r="E128" s="7">
        <v>5</v>
      </c>
      <c r="F128" s="7">
        <v>6</v>
      </c>
      <c r="G128" s="7">
        <v>7</v>
      </c>
      <c r="H128" s="29">
        <v>8</v>
      </c>
      <c r="I128" s="7">
        <v>9</v>
      </c>
    </row>
    <row r="129" spans="1:9" ht="15.75" x14ac:dyDescent="0.25">
      <c r="A129" s="124" t="s">
        <v>18</v>
      </c>
      <c r="B129" s="124"/>
      <c r="C129" s="124"/>
      <c r="D129" s="124"/>
      <c r="E129" s="124"/>
      <c r="F129" s="124"/>
      <c r="G129" s="124"/>
      <c r="H129" s="124"/>
      <c r="I129" s="124"/>
    </row>
    <row r="130" spans="1:9" ht="15.75" x14ac:dyDescent="0.25">
      <c r="A130" s="125" t="s">
        <v>82</v>
      </c>
      <c r="B130" s="125"/>
      <c r="C130" s="125"/>
      <c r="D130" s="125"/>
      <c r="E130" s="125"/>
      <c r="F130" s="125"/>
      <c r="G130" s="125"/>
      <c r="H130" s="125"/>
      <c r="I130" s="125"/>
    </row>
    <row r="131" spans="1:9" ht="15.75" x14ac:dyDescent="0.25">
      <c r="A131" s="126" t="s">
        <v>5</v>
      </c>
      <c r="B131" s="95">
        <v>19</v>
      </c>
      <c r="C131" s="19" t="s">
        <v>47</v>
      </c>
      <c r="D131" s="95">
        <v>155</v>
      </c>
      <c r="E131" s="48">
        <v>13.6</v>
      </c>
      <c r="F131" s="48">
        <v>18.899999999999999</v>
      </c>
      <c r="G131" s="48">
        <v>4</v>
      </c>
      <c r="H131" s="49">
        <v>242</v>
      </c>
      <c r="I131" s="11">
        <v>43.69</v>
      </c>
    </row>
    <row r="132" spans="1:9" ht="15.75" x14ac:dyDescent="0.25">
      <c r="A132" s="126"/>
      <c r="B132" s="95">
        <v>52</v>
      </c>
      <c r="C132" s="9" t="s">
        <v>89</v>
      </c>
      <c r="D132" s="20">
        <v>100</v>
      </c>
      <c r="E132" s="22">
        <v>0.4</v>
      </c>
      <c r="F132" s="22">
        <v>0.4</v>
      </c>
      <c r="G132" s="22">
        <v>9.8000000000000007</v>
      </c>
      <c r="H132" s="22">
        <v>47</v>
      </c>
      <c r="I132" s="119">
        <v>14.4</v>
      </c>
    </row>
    <row r="133" spans="1:9" ht="15.75" x14ac:dyDescent="0.25">
      <c r="A133" s="126"/>
      <c r="B133" s="95">
        <v>51</v>
      </c>
      <c r="C133" s="10" t="s">
        <v>25</v>
      </c>
      <c r="D133" s="95">
        <v>200</v>
      </c>
      <c r="E133" s="51">
        <v>0.2</v>
      </c>
      <c r="F133" s="51">
        <v>0</v>
      </c>
      <c r="G133" s="51">
        <v>9.3000000000000007</v>
      </c>
      <c r="H133" s="52">
        <v>38</v>
      </c>
      <c r="I133" s="74">
        <v>6.1</v>
      </c>
    </row>
    <row r="134" spans="1:9" ht="15.75" x14ac:dyDescent="0.25">
      <c r="A134" s="126"/>
      <c r="B134" s="18">
        <v>1</v>
      </c>
      <c r="C134" s="37" t="s">
        <v>28</v>
      </c>
      <c r="D134" s="38">
        <v>40</v>
      </c>
      <c r="E134" s="74">
        <v>3.16</v>
      </c>
      <c r="F134" s="74">
        <v>0.4</v>
      </c>
      <c r="G134" s="74">
        <v>19.32</v>
      </c>
      <c r="H134" s="47">
        <v>98.4</v>
      </c>
      <c r="I134" s="27">
        <v>3.89</v>
      </c>
    </row>
    <row r="135" spans="1:9" ht="15.75" x14ac:dyDescent="0.25">
      <c r="A135" s="126"/>
      <c r="B135" s="18">
        <v>5</v>
      </c>
      <c r="C135" s="19" t="s">
        <v>50</v>
      </c>
      <c r="D135" s="20">
        <v>10</v>
      </c>
      <c r="E135" s="21">
        <v>0.7</v>
      </c>
      <c r="F135" s="21">
        <v>0.95</v>
      </c>
      <c r="G135" s="21">
        <v>7.5</v>
      </c>
      <c r="H135" s="21">
        <v>41</v>
      </c>
      <c r="I135" s="46">
        <v>5.12</v>
      </c>
    </row>
    <row r="136" spans="1:9" ht="15.75" x14ac:dyDescent="0.25">
      <c r="A136" s="129" t="s">
        <v>62</v>
      </c>
      <c r="B136" s="129"/>
      <c r="C136" s="129"/>
      <c r="D136" s="33">
        <f t="shared" ref="D136:I136" si="18">SUM(D131:D135)</f>
        <v>505</v>
      </c>
      <c r="E136" s="44">
        <f t="shared" si="18"/>
        <v>18.059999999999999</v>
      </c>
      <c r="F136" s="44">
        <f t="shared" si="18"/>
        <v>20.649999999999995</v>
      </c>
      <c r="G136" s="44">
        <f t="shared" si="18"/>
        <v>49.92</v>
      </c>
      <c r="H136" s="45">
        <f t="shared" si="18"/>
        <v>466.4</v>
      </c>
      <c r="I136" s="122">
        <f t="shared" si="18"/>
        <v>73.2</v>
      </c>
    </row>
    <row r="137" spans="1:9" ht="15.75" x14ac:dyDescent="0.25">
      <c r="A137" s="125" t="s">
        <v>83</v>
      </c>
      <c r="B137" s="125"/>
      <c r="C137" s="125"/>
      <c r="D137" s="125"/>
      <c r="E137" s="125"/>
      <c r="F137" s="125"/>
      <c r="G137" s="125"/>
      <c r="H137" s="125"/>
      <c r="I137" s="125"/>
    </row>
    <row r="138" spans="1:9" ht="15.75" x14ac:dyDescent="0.25">
      <c r="A138" s="126" t="s">
        <v>7</v>
      </c>
      <c r="B138" s="18">
        <v>30</v>
      </c>
      <c r="C138" s="54" t="s">
        <v>36</v>
      </c>
      <c r="D138" s="11">
        <v>200</v>
      </c>
      <c r="E138" s="31">
        <v>1.92</v>
      </c>
      <c r="F138" s="31">
        <v>4</v>
      </c>
      <c r="G138" s="31">
        <v>12.559999999999999</v>
      </c>
      <c r="H138" s="32">
        <v>98.4</v>
      </c>
      <c r="I138" s="11">
        <v>31.66</v>
      </c>
    </row>
    <row r="139" spans="1:9" ht="15.75" x14ac:dyDescent="0.25">
      <c r="A139" s="126"/>
      <c r="B139" s="18">
        <v>39</v>
      </c>
      <c r="C139" s="54" t="s">
        <v>37</v>
      </c>
      <c r="D139" s="11">
        <v>100</v>
      </c>
      <c r="E139" s="31">
        <v>8.9</v>
      </c>
      <c r="F139" s="31">
        <v>4.4000000000000004</v>
      </c>
      <c r="G139" s="31">
        <v>4.7</v>
      </c>
      <c r="H139" s="32">
        <v>94</v>
      </c>
      <c r="I139" s="11">
        <v>39.42</v>
      </c>
    </row>
    <row r="140" spans="1:9" ht="15.75" x14ac:dyDescent="0.25">
      <c r="A140" s="126"/>
      <c r="B140" s="18">
        <v>9</v>
      </c>
      <c r="C140" s="54" t="s">
        <v>63</v>
      </c>
      <c r="D140" s="11">
        <v>165</v>
      </c>
      <c r="E140" s="83">
        <v>3.91</v>
      </c>
      <c r="F140" s="83">
        <v>4.18</v>
      </c>
      <c r="G140" s="83">
        <v>40</v>
      </c>
      <c r="H140" s="83">
        <v>220.44</v>
      </c>
      <c r="I140" s="11">
        <v>11.57</v>
      </c>
    </row>
    <row r="141" spans="1:9" ht="15.75" x14ac:dyDescent="0.25">
      <c r="A141" s="126"/>
      <c r="B141" s="95">
        <v>21</v>
      </c>
      <c r="C141" s="56" t="s">
        <v>46</v>
      </c>
      <c r="D141" s="95">
        <v>60</v>
      </c>
      <c r="E141" s="71">
        <v>1</v>
      </c>
      <c r="F141" s="71">
        <v>4.8</v>
      </c>
      <c r="G141" s="71">
        <v>5</v>
      </c>
      <c r="H141" s="39">
        <v>69</v>
      </c>
      <c r="I141" s="11">
        <v>6.79</v>
      </c>
    </row>
    <row r="142" spans="1:9" ht="15.75" x14ac:dyDescent="0.25">
      <c r="A142" s="126"/>
      <c r="B142" s="36" t="s">
        <v>69</v>
      </c>
      <c r="C142" s="37" t="s">
        <v>14</v>
      </c>
      <c r="D142" s="38">
        <v>200</v>
      </c>
      <c r="E142" s="38">
        <v>0.5</v>
      </c>
      <c r="F142" s="38">
        <v>0.1</v>
      </c>
      <c r="G142" s="38">
        <v>30.9</v>
      </c>
      <c r="H142" s="39">
        <v>123</v>
      </c>
      <c r="I142" s="27">
        <v>8.11</v>
      </c>
    </row>
    <row r="143" spans="1:9" ht="15.75" x14ac:dyDescent="0.25">
      <c r="A143" s="126"/>
      <c r="B143" s="80" t="s">
        <v>73</v>
      </c>
      <c r="C143" s="37" t="s">
        <v>28</v>
      </c>
      <c r="D143" s="38">
        <v>40</v>
      </c>
      <c r="E143" s="74">
        <v>3.16</v>
      </c>
      <c r="F143" s="74">
        <v>0.4</v>
      </c>
      <c r="G143" s="74">
        <v>19.32</v>
      </c>
      <c r="H143" s="47">
        <v>98.4</v>
      </c>
      <c r="I143" s="27">
        <v>3.89</v>
      </c>
    </row>
    <row r="144" spans="1:9" ht="15.75" x14ac:dyDescent="0.25">
      <c r="A144" s="126"/>
      <c r="B144" s="80" t="s">
        <v>74</v>
      </c>
      <c r="C144" s="56" t="s">
        <v>6</v>
      </c>
      <c r="D144" s="11">
        <v>20</v>
      </c>
      <c r="E144" s="11">
        <v>1.32</v>
      </c>
      <c r="F144" s="11">
        <v>0.24</v>
      </c>
      <c r="G144" s="11">
        <v>6.68</v>
      </c>
      <c r="H144" s="47">
        <v>38.6</v>
      </c>
      <c r="I144" s="58">
        <v>1.76</v>
      </c>
    </row>
    <row r="145" spans="1:9" ht="15.75" x14ac:dyDescent="0.25">
      <c r="A145" s="129" t="s">
        <v>61</v>
      </c>
      <c r="B145" s="129"/>
      <c r="C145" s="129"/>
      <c r="D145" s="65">
        <f t="shared" ref="D145:I145" si="19">SUM(D138:D144)</f>
        <v>785</v>
      </c>
      <c r="E145" s="65">
        <f t="shared" si="19"/>
        <v>20.71</v>
      </c>
      <c r="F145" s="65">
        <f t="shared" si="19"/>
        <v>18.119999999999997</v>
      </c>
      <c r="G145" s="65">
        <f t="shared" si="19"/>
        <v>119.16</v>
      </c>
      <c r="H145" s="66">
        <f t="shared" si="19"/>
        <v>741.84</v>
      </c>
      <c r="I145" s="67">
        <f t="shared" si="19"/>
        <v>103.20000000000002</v>
      </c>
    </row>
    <row r="146" spans="1:9" ht="15.75" x14ac:dyDescent="0.25">
      <c r="A146" s="131" t="s">
        <v>57</v>
      </c>
      <c r="B146" s="131"/>
      <c r="C146" s="131"/>
      <c r="D146" s="68">
        <f t="shared" ref="D146:H146" si="20">D145+D136</f>
        <v>1290</v>
      </c>
      <c r="E146" s="68">
        <f t="shared" si="20"/>
        <v>38.769999999999996</v>
      </c>
      <c r="F146" s="68">
        <f t="shared" si="20"/>
        <v>38.769999999999996</v>
      </c>
      <c r="G146" s="68">
        <f t="shared" si="20"/>
        <v>169.07999999999998</v>
      </c>
      <c r="H146" s="69">
        <f t="shared" si="20"/>
        <v>1208.24</v>
      </c>
      <c r="I146" s="68"/>
    </row>
    <row r="147" spans="1:9" ht="34.5" customHeight="1" x14ac:dyDescent="0.25">
      <c r="A147" s="23"/>
      <c r="B147" s="23"/>
      <c r="C147" s="23"/>
      <c r="D147" s="23"/>
      <c r="E147" s="23"/>
      <c r="F147" s="23"/>
      <c r="G147" s="23"/>
      <c r="H147" s="24"/>
      <c r="I147" s="23"/>
    </row>
    <row r="148" spans="1:9" ht="20.100000000000001" customHeight="1" x14ac:dyDescent="0.25">
      <c r="A148" s="134" t="s">
        <v>9</v>
      </c>
      <c r="B148" s="127" t="s">
        <v>58</v>
      </c>
      <c r="C148" s="127" t="s">
        <v>10</v>
      </c>
      <c r="D148" s="127" t="s">
        <v>11</v>
      </c>
      <c r="E148" s="127" t="s">
        <v>0</v>
      </c>
      <c r="F148" s="127"/>
      <c r="G148" s="127"/>
      <c r="H148" s="128" t="s">
        <v>1</v>
      </c>
      <c r="I148" s="123" t="s">
        <v>4</v>
      </c>
    </row>
    <row r="149" spans="1:9" ht="29.25" customHeight="1" x14ac:dyDescent="0.25">
      <c r="A149" s="134"/>
      <c r="B149" s="127"/>
      <c r="C149" s="127"/>
      <c r="D149" s="127"/>
      <c r="E149" s="97" t="s">
        <v>45</v>
      </c>
      <c r="F149" s="97" t="s">
        <v>2</v>
      </c>
      <c r="G149" s="97" t="s">
        <v>3</v>
      </c>
      <c r="H149" s="128"/>
      <c r="I149" s="123"/>
    </row>
    <row r="150" spans="1:9" ht="20.100000000000001" customHeight="1" x14ac:dyDescent="0.25">
      <c r="A150" s="7">
        <v>1</v>
      </c>
      <c r="B150" s="7">
        <v>2</v>
      </c>
      <c r="C150" s="7">
        <v>3</v>
      </c>
      <c r="D150" s="7">
        <v>4</v>
      </c>
      <c r="E150" s="7">
        <v>5</v>
      </c>
      <c r="F150" s="7">
        <v>6</v>
      </c>
      <c r="G150" s="7">
        <v>7</v>
      </c>
      <c r="H150" s="29">
        <v>8</v>
      </c>
      <c r="I150" s="7">
        <v>9</v>
      </c>
    </row>
    <row r="151" spans="1:9" ht="15.75" x14ac:dyDescent="0.25">
      <c r="A151" s="124" t="s">
        <v>19</v>
      </c>
      <c r="B151" s="124"/>
      <c r="C151" s="124"/>
      <c r="D151" s="124"/>
      <c r="E151" s="124"/>
      <c r="F151" s="124"/>
      <c r="G151" s="124"/>
      <c r="H151" s="124"/>
      <c r="I151" s="124"/>
    </row>
    <row r="152" spans="1:9" ht="15.75" x14ac:dyDescent="0.25">
      <c r="A152" s="125" t="s">
        <v>82</v>
      </c>
      <c r="B152" s="125"/>
      <c r="C152" s="125"/>
      <c r="D152" s="125"/>
      <c r="E152" s="125"/>
      <c r="F152" s="125"/>
      <c r="G152" s="125"/>
      <c r="H152" s="125"/>
      <c r="I152" s="125"/>
    </row>
    <row r="153" spans="1:9" ht="15.75" x14ac:dyDescent="0.25">
      <c r="A153" s="126" t="s">
        <v>5</v>
      </c>
      <c r="B153" s="36" t="s">
        <v>75</v>
      </c>
      <c r="C153" s="19" t="s">
        <v>66</v>
      </c>
      <c r="D153" s="95">
        <v>165</v>
      </c>
      <c r="E153" s="3">
        <v>6.67</v>
      </c>
      <c r="F153" s="4">
        <v>4.08</v>
      </c>
      <c r="G153" s="4">
        <v>39.17</v>
      </c>
      <c r="H153" s="4">
        <v>217.5</v>
      </c>
      <c r="I153" s="58">
        <v>25.26</v>
      </c>
    </row>
    <row r="154" spans="1:9" ht="15.75" x14ac:dyDescent="0.25">
      <c r="A154" s="126"/>
      <c r="B154" s="95">
        <v>43</v>
      </c>
      <c r="C154" s="19" t="s">
        <v>43</v>
      </c>
      <c r="D154" s="95">
        <v>100</v>
      </c>
      <c r="E154" s="30">
        <v>11.78</v>
      </c>
      <c r="F154" s="30">
        <v>11.6</v>
      </c>
      <c r="G154" s="30">
        <v>3.08</v>
      </c>
      <c r="H154" s="39">
        <v>162.38999999999999</v>
      </c>
      <c r="I154" s="50">
        <v>32.4</v>
      </c>
    </row>
    <row r="155" spans="1:9" ht="15.75" x14ac:dyDescent="0.25">
      <c r="A155" s="126"/>
      <c r="B155" s="18">
        <v>49</v>
      </c>
      <c r="C155" s="37" t="s">
        <v>27</v>
      </c>
      <c r="D155" s="38">
        <v>200</v>
      </c>
      <c r="E155" s="11">
        <v>2.9</v>
      </c>
      <c r="F155" s="11">
        <v>2.8</v>
      </c>
      <c r="G155" s="11">
        <v>14.9</v>
      </c>
      <c r="H155" s="47">
        <v>94</v>
      </c>
      <c r="I155" s="11">
        <v>11.65</v>
      </c>
    </row>
    <row r="156" spans="1:9" ht="15.75" x14ac:dyDescent="0.25">
      <c r="A156" s="126"/>
      <c r="B156" s="18">
        <v>1</v>
      </c>
      <c r="C156" s="37" t="s">
        <v>28</v>
      </c>
      <c r="D156" s="38">
        <v>40</v>
      </c>
      <c r="E156" s="74">
        <v>3.16</v>
      </c>
      <c r="F156" s="74">
        <v>0.4</v>
      </c>
      <c r="G156" s="74">
        <v>19.32</v>
      </c>
      <c r="H156" s="47">
        <v>98.4</v>
      </c>
      <c r="I156" s="11">
        <v>3.89</v>
      </c>
    </row>
    <row r="157" spans="1:9" ht="15.75" x14ac:dyDescent="0.25">
      <c r="A157" s="129" t="s">
        <v>62</v>
      </c>
      <c r="B157" s="129"/>
      <c r="C157" s="129"/>
      <c r="D157" s="33">
        <f t="shared" ref="D157:I157" si="21">SUM(D153:D156)</f>
        <v>505</v>
      </c>
      <c r="E157" s="35">
        <f t="shared" si="21"/>
        <v>24.509999999999998</v>
      </c>
      <c r="F157" s="33">
        <f t="shared" si="21"/>
        <v>18.88</v>
      </c>
      <c r="G157" s="35">
        <f t="shared" si="21"/>
        <v>76.47</v>
      </c>
      <c r="H157" s="98">
        <f t="shared" si="21"/>
        <v>572.29</v>
      </c>
      <c r="I157" s="35">
        <f t="shared" si="21"/>
        <v>73.2</v>
      </c>
    </row>
    <row r="158" spans="1:9" ht="15.75" x14ac:dyDescent="0.25">
      <c r="A158" s="125" t="s">
        <v>83</v>
      </c>
      <c r="B158" s="125"/>
      <c r="C158" s="125"/>
      <c r="D158" s="125"/>
      <c r="E158" s="125"/>
      <c r="F158" s="125"/>
      <c r="G158" s="125"/>
      <c r="H158" s="125"/>
      <c r="I158" s="125"/>
    </row>
    <row r="159" spans="1:9" ht="15.75" x14ac:dyDescent="0.25">
      <c r="A159" s="126" t="s">
        <v>7</v>
      </c>
      <c r="B159" s="95">
        <v>29</v>
      </c>
      <c r="C159" s="56" t="s">
        <v>35</v>
      </c>
      <c r="D159" s="70">
        <v>200</v>
      </c>
      <c r="E159" s="86">
        <v>2</v>
      </c>
      <c r="F159" s="86">
        <v>3.6</v>
      </c>
      <c r="G159" s="86">
        <v>12</v>
      </c>
      <c r="H159" s="86">
        <v>92</v>
      </c>
      <c r="I159" s="121">
        <v>19.25</v>
      </c>
    </row>
    <row r="160" spans="1:9" ht="15.75" x14ac:dyDescent="0.25">
      <c r="A160" s="126"/>
      <c r="B160" s="95">
        <v>17</v>
      </c>
      <c r="C160" s="19" t="s">
        <v>64</v>
      </c>
      <c r="D160" s="95">
        <v>165</v>
      </c>
      <c r="E160" s="22">
        <v>5.6</v>
      </c>
      <c r="F160" s="22">
        <v>3.9</v>
      </c>
      <c r="G160" s="22">
        <v>35.56</v>
      </c>
      <c r="H160" s="22">
        <v>207.1</v>
      </c>
      <c r="I160" s="50">
        <v>11.5</v>
      </c>
    </row>
    <row r="161" spans="1:9" ht="31.5" x14ac:dyDescent="0.25">
      <c r="A161" s="126"/>
      <c r="B161" s="95" t="s">
        <v>79</v>
      </c>
      <c r="C161" s="10" t="s">
        <v>85</v>
      </c>
      <c r="D161" s="38">
        <v>105</v>
      </c>
      <c r="E161" s="50">
        <v>16</v>
      </c>
      <c r="F161" s="50">
        <v>15.4</v>
      </c>
      <c r="G161" s="50">
        <v>7.15</v>
      </c>
      <c r="H161" s="47">
        <v>233</v>
      </c>
      <c r="I161" s="50">
        <v>60.7</v>
      </c>
    </row>
    <row r="162" spans="1:9" ht="15.75" x14ac:dyDescent="0.25">
      <c r="A162" s="126"/>
      <c r="B162" s="95">
        <v>48</v>
      </c>
      <c r="C162" s="10" t="s">
        <v>25</v>
      </c>
      <c r="D162" s="95">
        <v>200</v>
      </c>
      <c r="E162" s="31">
        <v>0.2</v>
      </c>
      <c r="F162" s="31">
        <v>0</v>
      </c>
      <c r="G162" s="31">
        <v>9.3000000000000007</v>
      </c>
      <c r="H162" s="32">
        <v>38</v>
      </c>
      <c r="I162" s="74">
        <v>6.1</v>
      </c>
    </row>
    <row r="163" spans="1:9" ht="15.75" x14ac:dyDescent="0.25">
      <c r="A163" s="126"/>
      <c r="B163" s="18">
        <v>1</v>
      </c>
      <c r="C163" s="37" t="s">
        <v>28</v>
      </c>
      <c r="D163" s="38">
        <v>40</v>
      </c>
      <c r="E163" s="74">
        <v>3.16</v>
      </c>
      <c r="F163" s="74">
        <v>0.4</v>
      </c>
      <c r="G163" s="74">
        <v>19.32</v>
      </c>
      <c r="H163" s="47">
        <v>98.4</v>
      </c>
      <c r="I163" s="27">
        <v>3.89</v>
      </c>
    </row>
    <row r="164" spans="1:9" ht="15.75" x14ac:dyDescent="0.25">
      <c r="A164" s="126"/>
      <c r="B164" s="18">
        <v>2</v>
      </c>
      <c r="C164" s="56" t="s">
        <v>6</v>
      </c>
      <c r="D164" s="11">
        <v>20</v>
      </c>
      <c r="E164" s="11">
        <v>1.32</v>
      </c>
      <c r="F164" s="11">
        <v>0.24</v>
      </c>
      <c r="G164" s="11">
        <v>6.68</v>
      </c>
      <c r="H164" s="47">
        <v>38.6</v>
      </c>
      <c r="I164" s="58">
        <v>1.76</v>
      </c>
    </row>
    <row r="165" spans="1:9" ht="15.75" x14ac:dyDescent="0.25">
      <c r="A165" s="129" t="s">
        <v>61</v>
      </c>
      <c r="B165" s="129"/>
      <c r="C165" s="129"/>
      <c r="D165" s="65">
        <f t="shared" ref="D165:I165" si="22">SUM(D159:D164)</f>
        <v>730</v>
      </c>
      <c r="E165" s="65">
        <f t="shared" si="22"/>
        <v>28.28</v>
      </c>
      <c r="F165" s="65">
        <f t="shared" si="22"/>
        <v>23.539999999999996</v>
      </c>
      <c r="G165" s="65">
        <f t="shared" si="22"/>
        <v>90.010000000000019</v>
      </c>
      <c r="H165" s="66">
        <f t="shared" si="22"/>
        <v>707.1</v>
      </c>
      <c r="I165" s="67">
        <f t="shared" si="22"/>
        <v>103.2</v>
      </c>
    </row>
    <row r="166" spans="1:9" ht="15.75" x14ac:dyDescent="0.25">
      <c r="A166" s="131" t="s">
        <v>57</v>
      </c>
      <c r="B166" s="131"/>
      <c r="C166" s="131"/>
      <c r="D166" s="68">
        <f t="shared" ref="D166:H166" si="23">D165+D157</f>
        <v>1235</v>
      </c>
      <c r="E166" s="75">
        <f t="shared" si="23"/>
        <v>52.79</v>
      </c>
      <c r="F166" s="68">
        <f t="shared" si="23"/>
        <v>42.419999999999995</v>
      </c>
      <c r="G166" s="75">
        <f t="shared" si="23"/>
        <v>166.48000000000002</v>
      </c>
      <c r="H166" s="69">
        <f t="shared" si="23"/>
        <v>1279.3899999999999</v>
      </c>
      <c r="I166" s="68"/>
    </row>
    <row r="167" spans="1:9" ht="27.75" customHeight="1" x14ac:dyDescent="0.25">
      <c r="A167" s="23"/>
      <c r="B167" s="23"/>
      <c r="C167" s="23"/>
      <c r="D167" s="23"/>
      <c r="E167" s="23"/>
      <c r="F167" s="23"/>
      <c r="G167" s="23"/>
      <c r="H167" s="24"/>
      <c r="I167" s="23"/>
    </row>
    <row r="168" spans="1:9" ht="20.100000000000001" customHeight="1" x14ac:dyDescent="0.25">
      <c r="A168" s="134" t="s">
        <v>9</v>
      </c>
      <c r="B168" s="127" t="s">
        <v>58</v>
      </c>
      <c r="C168" s="127" t="s">
        <v>10</v>
      </c>
      <c r="D168" s="127" t="s">
        <v>11</v>
      </c>
      <c r="E168" s="127" t="s">
        <v>0</v>
      </c>
      <c r="F168" s="127"/>
      <c r="G168" s="127"/>
      <c r="H168" s="128" t="s">
        <v>1</v>
      </c>
      <c r="I168" s="123" t="s">
        <v>4</v>
      </c>
    </row>
    <row r="169" spans="1:9" ht="27" customHeight="1" x14ac:dyDescent="0.25">
      <c r="A169" s="134"/>
      <c r="B169" s="127"/>
      <c r="C169" s="127"/>
      <c r="D169" s="127"/>
      <c r="E169" s="97" t="s">
        <v>45</v>
      </c>
      <c r="F169" s="97" t="s">
        <v>2</v>
      </c>
      <c r="G169" s="97" t="s">
        <v>3</v>
      </c>
      <c r="H169" s="128"/>
      <c r="I169" s="123"/>
    </row>
    <row r="170" spans="1:9" ht="20.100000000000001" customHeight="1" x14ac:dyDescent="0.25">
      <c r="A170" s="7">
        <v>1</v>
      </c>
      <c r="B170" s="7">
        <v>2</v>
      </c>
      <c r="C170" s="7">
        <v>3</v>
      </c>
      <c r="D170" s="7">
        <v>4</v>
      </c>
      <c r="E170" s="7">
        <v>5</v>
      </c>
      <c r="F170" s="7">
        <v>6</v>
      </c>
      <c r="G170" s="7">
        <v>7</v>
      </c>
      <c r="H170" s="29">
        <v>8</v>
      </c>
      <c r="I170" s="7">
        <v>9</v>
      </c>
    </row>
    <row r="171" spans="1:9" ht="15.75" x14ac:dyDescent="0.25">
      <c r="A171" s="124" t="s">
        <v>20</v>
      </c>
      <c r="B171" s="124"/>
      <c r="C171" s="124"/>
      <c r="D171" s="124"/>
      <c r="E171" s="124"/>
      <c r="F171" s="124"/>
      <c r="G171" s="124"/>
      <c r="H171" s="124"/>
      <c r="I171" s="124"/>
    </row>
    <row r="172" spans="1:9" ht="15.75" x14ac:dyDescent="0.25">
      <c r="A172" s="125" t="s">
        <v>82</v>
      </c>
      <c r="B172" s="125"/>
      <c r="C172" s="125"/>
      <c r="D172" s="125"/>
      <c r="E172" s="125"/>
      <c r="F172" s="125"/>
      <c r="G172" s="125"/>
      <c r="H172" s="125"/>
      <c r="I172" s="125"/>
    </row>
    <row r="173" spans="1:9" ht="15.75" x14ac:dyDescent="0.25">
      <c r="A173" s="126" t="s">
        <v>5</v>
      </c>
      <c r="B173" s="95">
        <v>59</v>
      </c>
      <c r="C173" s="9" t="s">
        <v>77</v>
      </c>
      <c r="D173" s="95">
        <v>185</v>
      </c>
      <c r="E173" s="48">
        <v>30.4</v>
      </c>
      <c r="F173" s="48">
        <v>11.5</v>
      </c>
      <c r="G173" s="48">
        <v>25.6</v>
      </c>
      <c r="H173" s="49">
        <v>327</v>
      </c>
      <c r="I173" s="50">
        <v>44.42</v>
      </c>
    </row>
    <row r="174" spans="1:9" ht="15.75" x14ac:dyDescent="0.25">
      <c r="A174" s="126"/>
      <c r="B174" s="95">
        <v>52</v>
      </c>
      <c r="C174" s="9" t="s">
        <v>89</v>
      </c>
      <c r="D174" s="20">
        <v>100</v>
      </c>
      <c r="E174" s="22">
        <v>0.4</v>
      </c>
      <c r="F174" s="22">
        <v>0.4</v>
      </c>
      <c r="G174" s="22">
        <v>9.8000000000000007</v>
      </c>
      <c r="H174" s="22">
        <v>47</v>
      </c>
      <c r="I174" s="119">
        <v>14.4</v>
      </c>
    </row>
    <row r="175" spans="1:9" ht="15.75" x14ac:dyDescent="0.25">
      <c r="A175" s="126"/>
      <c r="B175" s="95">
        <v>4</v>
      </c>
      <c r="C175" s="9" t="s">
        <v>51</v>
      </c>
      <c r="D175" s="95">
        <v>30</v>
      </c>
      <c r="E175" s="117">
        <v>4.0999999999999996</v>
      </c>
      <c r="F175" s="117">
        <v>2.8</v>
      </c>
      <c r="G175" s="117">
        <v>9.5</v>
      </c>
      <c r="H175" s="73">
        <v>82</v>
      </c>
      <c r="I175" s="11">
        <v>9.91</v>
      </c>
    </row>
    <row r="176" spans="1:9" ht="15.75" x14ac:dyDescent="0.25">
      <c r="A176" s="126"/>
      <c r="B176" s="95">
        <v>48</v>
      </c>
      <c r="C176" s="10" t="s">
        <v>15</v>
      </c>
      <c r="D176" s="95">
        <v>200</v>
      </c>
      <c r="E176" s="31">
        <v>0.2</v>
      </c>
      <c r="F176" s="31">
        <v>0</v>
      </c>
      <c r="G176" s="31">
        <v>9.1</v>
      </c>
      <c r="H176" s="32">
        <v>36</v>
      </c>
      <c r="I176" s="11">
        <v>4.47</v>
      </c>
    </row>
    <row r="177" spans="1:9" ht="15.75" x14ac:dyDescent="0.25">
      <c r="A177" s="129" t="s">
        <v>62</v>
      </c>
      <c r="B177" s="129"/>
      <c r="C177" s="129"/>
      <c r="D177" s="33">
        <f t="shared" ref="D177:I177" si="24">SUM(D173:D176)</f>
        <v>515</v>
      </c>
      <c r="E177" s="33">
        <f t="shared" si="24"/>
        <v>35.1</v>
      </c>
      <c r="F177" s="33">
        <f t="shared" si="24"/>
        <v>14.7</v>
      </c>
      <c r="G177" s="33">
        <f t="shared" si="24"/>
        <v>54.000000000000007</v>
      </c>
      <c r="H177" s="98">
        <f t="shared" si="24"/>
        <v>492</v>
      </c>
      <c r="I177" s="35">
        <f t="shared" si="24"/>
        <v>73.2</v>
      </c>
    </row>
    <row r="178" spans="1:9" ht="15.75" x14ac:dyDescent="0.25">
      <c r="A178" s="125" t="s">
        <v>83</v>
      </c>
      <c r="B178" s="125"/>
      <c r="C178" s="125"/>
      <c r="D178" s="125"/>
      <c r="E178" s="125"/>
      <c r="F178" s="125"/>
      <c r="G178" s="125"/>
      <c r="H178" s="125"/>
      <c r="I178" s="125"/>
    </row>
    <row r="179" spans="1:9" ht="31.5" x14ac:dyDescent="0.25">
      <c r="A179" s="126" t="s">
        <v>7</v>
      </c>
      <c r="B179" s="18">
        <v>31</v>
      </c>
      <c r="C179" s="54" t="s">
        <v>65</v>
      </c>
      <c r="D179" s="18">
        <v>220</v>
      </c>
      <c r="E179" s="83">
        <v>5.84</v>
      </c>
      <c r="F179" s="83">
        <v>3.52</v>
      </c>
      <c r="G179" s="83">
        <v>24.64</v>
      </c>
      <c r="H179" s="83">
        <v>163.19999999999999</v>
      </c>
      <c r="I179" s="50">
        <v>18.66</v>
      </c>
    </row>
    <row r="180" spans="1:9" ht="15.75" x14ac:dyDescent="0.25">
      <c r="A180" s="126"/>
      <c r="B180" s="95">
        <v>14</v>
      </c>
      <c r="C180" s="56" t="s">
        <v>54</v>
      </c>
      <c r="D180" s="18">
        <v>160</v>
      </c>
      <c r="E180" s="87">
        <v>9.5399999999999991</v>
      </c>
      <c r="F180" s="87">
        <v>6.12</v>
      </c>
      <c r="G180" s="87">
        <v>41.67</v>
      </c>
      <c r="H180" s="87">
        <v>280.8</v>
      </c>
      <c r="I180" s="58">
        <v>20.27</v>
      </c>
    </row>
    <row r="181" spans="1:9" ht="31.5" x14ac:dyDescent="0.25">
      <c r="A181" s="126"/>
      <c r="B181" s="18">
        <v>84</v>
      </c>
      <c r="C181" s="54" t="s">
        <v>86</v>
      </c>
      <c r="D181" s="88">
        <v>105</v>
      </c>
      <c r="E181" s="22">
        <v>8</v>
      </c>
      <c r="F181" s="22">
        <v>8.1999999999999993</v>
      </c>
      <c r="G181" s="22">
        <v>10.6</v>
      </c>
      <c r="H181" s="22">
        <v>151</v>
      </c>
      <c r="I181" s="46">
        <v>39.78</v>
      </c>
    </row>
    <row r="182" spans="1:9" ht="47.25" x14ac:dyDescent="0.25">
      <c r="A182" s="126"/>
      <c r="B182" s="18" t="s">
        <v>88</v>
      </c>
      <c r="C182" s="19" t="s">
        <v>81</v>
      </c>
      <c r="D182" s="20">
        <v>60</v>
      </c>
      <c r="E182" s="84">
        <v>0.4</v>
      </c>
      <c r="F182" s="84">
        <v>0.05</v>
      </c>
      <c r="G182" s="84">
        <v>0.85</v>
      </c>
      <c r="H182" s="84">
        <v>5.45</v>
      </c>
      <c r="I182" s="46">
        <v>10.73</v>
      </c>
    </row>
    <row r="183" spans="1:9" ht="15.75" x14ac:dyDescent="0.25">
      <c r="A183" s="126"/>
      <c r="B183" s="36" t="s">
        <v>69</v>
      </c>
      <c r="C183" s="37" t="s">
        <v>14</v>
      </c>
      <c r="D183" s="95">
        <v>200</v>
      </c>
      <c r="E183" s="89">
        <v>0.5</v>
      </c>
      <c r="F183" s="89">
        <v>0.1</v>
      </c>
      <c r="G183" s="89">
        <v>30.9</v>
      </c>
      <c r="H183" s="90">
        <v>123</v>
      </c>
      <c r="I183" s="27">
        <v>8.11</v>
      </c>
    </row>
    <row r="184" spans="1:9" ht="15.75" x14ac:dyDescent="0.25">
      <c r="A184" s="126"/>
      <c r="B184" s="80" t="s">
        <v>73</v>
      </c>
      <c r="C184" s="37" t="s">
        <v>28</v>
      </c>
      <c r="D184" s="95">
        <v>40</v>
      </c>
      <c r="E184" s="91">
        <v>3.16</v>
      </c>
      <c r="F184" s="91">
        <v>0.4</v>
      </c>
      <c r="G184" s="91">
        <v>19.32</v>
      </c>
      <c r="H184" s="92">
        <v>98.4</v>
      </c>
      <c r="I184" s="27">
        <v>3.89</v>
      </c>
    </row>
    <row r="185" spans="1:9" ht="15.75" x14ac:dyDescent="0.25">
      <c r="A185" s="126"/>
      <c r="B185" s="80" t="s">
        <v>74</v>
      </c>
      <c r="C185" s="56" t="s">
        <v>6</v>
      </c>
      <c r="D185" s="18">
        <v>20</v>
      </c>
      <c r="E185" s="18">
        <v>1.32</v>
      </c>
      <c r="F185" s="18">
        <v>0.24</v>
      </c>
      <c r="G185" s="18">
        <v>6.68</v>
      </c>
      <c r="H185" s="92">
        <v>38.6</v>
      </c>
      <c r="I185" s="58">
        <v>1.76</v>
      </c>
    </row>
    <row r="186" spans="1:9" ht="15.75" x14ac:dyDescent="0.25">
      <c r="A186" s="129" t="s">
        <v>61</v>
      </c>
      <c r="B186" s="129"/>
      <c r="C186" s="129"/>
      <c r="D186" s="96">
        <f t="shared" ref="D186:I186" si="25">SUM(D179:D185)</f>
        <v>805</v>
      </c>
      <c r="E186" s="96">
        <f t="shared" si="25"/>
        <v>28.759999999999998</v>
      </c>
      <c r="F186" s="96">
        <f t="shared" si="25"/>
        <v>18.63</v>
      </c>
      <c r="G186" s="96">
        <f t="shared" si="25"/>
        <v>134.66</v>
      </c>
      <c r="H186" s="93">
        <f t="shared" si="25"/>
        <v>860.45</v>
      </c>
      <c r="I186" s="67">
        <f t="shared" si="25"/>
        <v>103.20000000000002</v>
      </c>
    </row>
    <row r="187" spans="1:9" ht="15.75" x14ac:dyDescent="0.25">
      <c r="A187" s="131" t="s">
        <v>57</v>
      </c>
      <c r="B187" s="131"/>
      <c r="C187" s="131"/>
      <c r="D187" s="68">
        <f t="shared" ref="D187:H187" si="26">D186+D177</f>
        <v>1320</v>
      </c>
      <c r="E187" s="68">
        <f t="shared" si="26"/>
        <v>63.86</v>
      </c>
      <c r="F187" s="68">
        <f t="shared" si="26"/>
        <v>33.33</v>
      </c>
      <c r="G187" s="68">
        <f t="shared" si="26"/>
        <v>188.66</v>
      </c>
      <c r="H187" s="69">
        <f t="shared" si="26"/>
        <v>1352.45</v>
      </c>
      <c r="I187" s="68"/>
    </row>
    <row r="188" spans="1:9" ht="31.5" customHeight="1" x14ac:dyDescent="0.25">
      <c r="A188" s="23"/>
      <c r="B188" s="23"/>
      <c r="C188" s="23"/>
      <c r="D188" s="23"/>
      <c r="E188" s="23"/>
      <c r="F188" s="23"/>
      <c r="G188" s="23"/>
      <c r="H188" s="24"/>
      <c r="I188" s="23"/>
    </row>
    <row r="189" spans="1:9" ht="25.5" customHeight="1" x14ac:dyDescent="0.25">
      <c r="A189" s="134" t="s">
        <v>9</v>
      </c>
      <c r="B189" s="127" t="s">
        <v>58</v>
      </c>
      <c r="C189" s="127" t="s">
        <v>10</v>
      </c>
      <c r="D189" s="127" t="s">
        <v>11</v>
      </c>
      <c r="E189" s="127" t="s">
        <v>0</v>
      </c>
      <c r="F189" s="127"/>
      <c r="G189" s="127"/>
      <c r="H189" s="128" t="s">
        <v>1</v>
      </c>
      <c r="I189" s="123" t="s">
        <v>4</v>
      </c>
    </row>
    <row r="190" spans="1:9" ht="28.5" customHeight="1" x14ac:dyDescent="0.25">
      <c r="A190" s="134"/>
      <c r="B190" s="127"/>
      <c r="C190" s="127"/>
      <c r="D190" s="127"/>
      <c r="E190" s="97" t="s">
        <v>45</v>
      </c>
      <c r="F190" s="97" t="s">
        <v>2</v>
      </c>
      <c r="G190" s="97" t="s">
        <v>3</v>
      </c>
      <c r="H190" s="128"/>
      <c r="I190" s="123"/>
    </row>
    <row r="191" spans="1:9" ht="21.75" customHeight="1" x14ac:dyDescent="0.25">
      <c r="A191" s="7">
        <v>1</v>
      </c>
      <c r="B191" s="7">
        <v>2</v>
      </c>
      <c r="C191" s="7">
        <v>3</v>
      </c>
      <c r="D191" s="7">
        <v>4</v>
      </c>
      <c r="E191" s="7">
        <v>5</v>
      </c>
      <c r="F191" s="7">
        <v>6</v>
      </c>
      <c r="G191" s="7">
        <v>7</v>
      </c>
      <c r="H191" s="29">
        <v>8</v>
      </c>
      <c r="I191" s="7">
        <v>9</v>
      </c>
    </row>
    <row r="192" spans="1:9" ht="15.75" x14ac:dyDescent="0.25">
      <c r="A192" s="124" t="s">
        <v>22</v>
      </c>
      <c r="B192" s="124"/>
      <c r="C192" s="124"/>
      <c r="D192" s="124"/>
      <c r="E192" s="124"/>
      <c r="F192" s="124"/>
      <c r="G192" s="124"/>
      <c r="H192" s="124"/>
      <c r="I192" s="124"/>
    </row>
    <row r="193" spans="1:9" ht="15.75" x14ac:dyDescent="0.25">
      <c r="A193" s="125" t="s">
        <v>82</v>
      </c>
      <c r="B193" s="125"/>
      <c r="C193" s="125"/>
      <c r="D193" s="125"/>
      <c r="E193" s="125"/>
      <c r="F193" s="125"/>
      <c r="G193" s="125"/>
      <c r="H193" s="125"/>
      <c r="I193" s="125"/>
    </row>
    <row r="194" spans="1:9" ht="15.75" x14ac:dyDescent="0.25">
      <c r="A194" s="126" t="s">
        <v>5</v>
      </c>
      <c r="B194" s="95">
        <v>56</v>
      </c>
      <c r="C194" s="10" t="s">
        <v>29</v>
      </c>
      <c r="D194" s="95">
        <v>200</v>
      </c>
      <c r="E194" s="30">
        <v>20.6</v>
      </c>
      <c r="F194" s="30">
        <v>15.1</v>
      </c>
      <c r="G194" s="30">
        <v>16.7</v>
      </c>
      <c r="H194" s="39">
        <v>291</v>
      </c>
      <c r="I194" s="50">
        <v>29.9</v>
      </c>
    </row>
    <row r="195" spans="1:9" ht="15.75" x14ac:dyDescent="0.25">
      <c r="A195" s="126"/>
      <c r="B195" s="95">
        <v>51</v>
      </c>
      <c r="C195" s="10" t="s">
        <v>25</v>
      </c>
      <c r="D195" s="95">
        <v>200</v>
      </c>
      <c r="E195" s="51">
        <v>0.2</v>
      </c>
      <c r="F195" s="51">
        <v>0</v>
      </c>
      <c r="G195" s="51">
        <v>9.3000000000000007</v>
      </c>
      <c r="H195" s="52">
        <v>38</v>
      </c>
      <c r="I195" s="50">
        <v>6.1</v>
      </c>
    </row>
    <row r="196" spans="1:9" ht="15.75" x14ac:dyDescent="0.25">
      <c r="A196" s="126"/>
      <c r="B196" s="95">
        <v>64</v>
      </c>
      <c r="C196" s="10" t="s">
        <v>68</v>
      </c>
      <c r="D196" s="20">
        <v>35</v>
      </c>
      <c r="E196" s="22">
        <v>5</v>
      </c>
      <c r="F196" s="22">
        <v>7.1</v>
      </c>
      <c r="G196" s="22">
        <v>14.5</v>
      </c>
      <c r="H196" s="22">
        <v>145</v>
      </c>
      <c r="I196" s="119">
        <v>22.8</v>
      </c>
    </row>
    <row r="197" spans="1:9" ht="15.75" x14ac:dyDescent="0.25">
      <c r="A197" s="126"/>
      <c r="B197" s="95">
        <v>52</v>
      </c>
      <c r="C197" s="9" t="s">
        <v>89</v>
      </c>
      <c r="D197" s="20">
        <v>100</v>
      </c>
      <c r="E197" s="84">
        <v>0.4</v>
      </c>
      <c r="F197" s="84">
        <v>0.4</v>
      </c>
      <c r="G197" s="84">
        <v>9.8000000000000007</v>
      </c>
      <c r="H197" s="84">
        <v>47</v>
      </c>
      <c r="I197" s="119">
        <v>14.4</v>
      </c>
    </row>
    <row r="198" spans="1:9" ht="15.75" x14ac:dyDescent="0.25">
      <c r="A198" s="129" t="s">
        <v>62</v>
      </c>
      <c r="B198" s="129"/>
      <c r="C198" s="129"/>
      <c r="D198" s="33">
        <f t="shared" ref="D198:I198" si="27">SUM(D194:D197)</f>
        <v>535</v>
      </c>
      <c r="E198" s="41">
        <f t="shared" si="27"/>
        <v>26.2</v>
      </c>
      <c r="F198" s="42">
        <f t="shared" si="27"/>
        <v>22.599999999999998</v>
      </c>
      <c r="G198" s="42">
        <f t="shared" si="27"/>
        <v>50.3</v>
      </c>
      <c r="H198" s="43">
        <f t="shared" si="27"/>
        <v>521</v>
      </c>
      <c r="I198" s="35">
        <f t="shared" si="27"/>
        <v>73.2</v>
      </c>
    </row>
    <row r="199" spans="1:9" ht="15.75" x14ac:dyDescent="0.25">
      <c r="A199" s="125" t="s">
        <v>83</v>
      </c>
      <c r="B199" s="125"/>
      <c r="C199" s="125"/>
      <c r="D199" s="125"/>
      <c r="E199" s="136"/>
      <c r="F199" s="136"/>
      <c r="G199" s="136"/>
      <c r="H199" s="136"/>
      <c r="I199" s="125"/>
    </row>
    <row r="200" spans="1:9" ht="15.75" x14ac:dyDescent="0.25">
      <c r="A200" s="126" t="s">
        <v>7</v>
      </c>
      <c r="B200" s="18">
        <v>35</v>
      </c>
      <c r="C200" s="56" t="s">
        <v>33</v>
      </c>
      <c r="D200" s="82">
        <v>200</v>
      </c>
      <c r="E200" s="83">
        <v>4.4000000000000004</v>
      </c>
      <c r="F200" s="83">
        <v>3.6</v>
      </c>
      <c r="G200" s="83">
        <v>16.16</v>
      </c>
      <c r="H200" s="83">
        <v>119.2</v>
      </c>
      <c r="I200" s="28">
        <v>10.29</v>
      </c>
    </row>
    <row r="201" spans="1:9" ht="15.75" x14ac:dyDescent="0.25">
      <c r="A201" s="126"/>
      <c r="B201" s="18">
        <v>36</v>
      </c>
      <c r="C201" s="54" t="s">
        <v>38</v>
      </c>
      <c r="D201" s="11">
        <v>107</v>
      </c>
      <c r="E201" s="25">
        <v>17.100000000000001</v>
      </c>
      <c r="F201" s="25">
        <v>23.6</v>
      </c>
      <c r="G201" s="25">
        <v>6.1</v>
      </c>
      <c r="H201" s="26">
        <v>306</v>
      </c>
      <c r="I201" s="11">
        <v>59.96</v>
      </c>
    </row>
    <row r="202" spans="1:9" ht="15.75" x14ac:dyDescent="0.25">
      <c r="A202" s="126"/>
      <c r="B202" s="18">
        <v>57</v>
      </c>
      <c r="C202" s="54" t="s">
        <v>52</v>
      </c>
      <c r="D202" s="11">
        <v>200</v>
      </c>
      <c r="E202" s="31">
        <v>4.5</v>
      </c>
      <c r="F202" s="31">
        <v>6.4</v>
      </c>
      <c r="G202" s="31">
        <v>18.399999999999999</v>
      </c>
      <c r="H202" s="32">
        <v>158</v>
      </c>
      <c r="I202" s="11">
        <v>19.190000000000001</v>
      </c>
    </row>
    <row r="203" spans="1:9" ht="15.75" x14ac:dyDescent="0.25">
      <c r="A203" s="126"/>
      <c r="B203" s="36" t="s">
        <v>69</v>
      </c>
      <c r="C203" s="37" t="s">
        <v>14</v>
      </c>
      <c r="D203" s="38">
        <v>200</v>
      </c>
      <c r="E203" s="38">
        <v>0.5</v>
      </c>
      <c r="F203" s="38">
        <v>0.1</v>
      </c>
      <c r="G203" s="38">
        <v>30.9</v>
      </c>
      <c r="H203" s="39">
        <v>123</v>
      </c>
      <c r="I203" s="27">
        <v>8.11</v>
      </c>
    </row>
    <row r="204" spans="1:9" ht="15.75" x14ac:dyDescent="0.25">
      <c r="A204" s="126"/>
      <c r="B204" s="18">
        <v>1</v>
      </c>
      <c r="C204" s="37" t="s">
        <v>28</v>
      </c>
      <c r="D204" s="38">
        <v>40</v>
      </c>
      <c r="E204" s="74">
        <v>3.16</v>
      </c>
      <c r="F204" s="74">
        <v>0.4</v>
      </c>
      <c r="G204" s="74">
        <v>19.32</v>
      </c>
      <c r="H204" s="47">
        <v>98.4</v>
      </c>
      <c r="I204" s="50">
        <v>3.89</v>
      </c>
    </row>
    <row r="205" spans="1:9" ht="15.75" x14ac:dyDescent="0.25">
      <c r="A205" s="126"/>
      <c r="B205" s="18">
        <v>2</v>
      </c>
      <c r="C205" s="56" t="s">
        <v>6</v>
      </c>
      <c r="D205" s="11">
        <v>20</v>
      </c>
      <c r="E205" s="11">
        <v>1.32</v>
      </c>
      <c r="F205" s="11">
        <v>0.24</v>
      </c>
      <c r="G205" s="11">
        <v>6.68</v>
      </c>
      <c r="H205" s="47">
        <v>38.6</v>
      </c>
      <c r="I205" s="58">
        <v>1.76</v>
      </c>
    </row>
    <row r="206" spans="1:9" ht="15.75" x14ac:dyDescent="0.25">
      <c r="A206" s="129" t="s">
        <v>61</v>
      </c>
      <c r="B206" s="129"/>
      <c r="C206" s="129"/>
      <c r="D206" s="65">
        <f t="shared" ref="D206:I206" si="28">SUM(D200:D205)</f>
        <v>767</v>
      </c>
      <c r="E206" s="65">
        <f t="shared" si="28"/>
        <v>30.98</v>
      </c>
      <c r="F206" s="65">
        <f t="shared" si="28"/>
        <v>34.340000000000003</v>
      </c>
      <c r="G206" s="65">
        <f t="shared" si="28"/>
        <v>97.56</v>
      </c>
      <c r="H206" s="66">
        <f t="shared" si="28"/>
        <v>843.2</v>
      </c>
      <c r="I206" s="67">
        <f t="shared" si="28"/>
        <v>103.2</v>
      </c>
    </row>
    <row r="207" spans="1:9" ht="15.75" x14ac:dyDescent="0.25">
      <c r="A207" s="131" t="s">
        <v>57</v>
      </c>
      <c r="B207" s="131"/>
      <c r="C207" s="131"/>
      <c r="D207" s="68">
        <f t="shared" ref="D207:H207" si="29">D206+D198</f>
        <v>1302</v>
      </c>
      <c r="E207" s="68">
        <f t="shared" si="29"/>
        <v>57.18</v>
      </c>
      <c r="F207" s="68">
        <f t="shared" si="29"/>
        <v>56.94</v>
      </c>
      <c r="G207" s="68">
        <f t="shared" si="29"/>
        <v>147.86000000000001</v>
      </c>
      <c r="H207" s="69">
        <f t="shared" si="29"/>
        <v>1364.2</v>
      </c>
      <c r="I207" s="68"/>
    </row>
  </sheetData>
  <mergeCells count="153">
    <mergeCell ref="H168:H169"/>
    <mergeCell ref="A207:C207"/>
    <mergeCell ref="A187:C187"/>
    <mergeCell ref="A192:I192"/>
    <mergeCell ref="A193:I193"/>
    <mergeCell ref="A194:A197"/>
    <mergeCell ref="A198:C198"/>
    <mergeCell ref="A189:A190"/>
    <mergeCell ref="B189:B190"/>
    <mergeCell ref="C189:C190"/>
    <mergeCell ref="D189:D190"/>
    <mergeCell ref="E189:G189"/>
    <mergeCell ref="H189:H190"/>
    <mergeCell ref="I189:I190"/>
    <mergeCell ref="A199:I199"/>
    <mergeCell ref="A200:A205"/>
    <mergeCell ref="A206:C206"/>
    <mergeCell ref="E148:G148"/>
    <mergeCell ref="A173:A176"/>
    <mergeCell ref="A177:C177"/>
    <mergeCell ref="A178:I178"/>
    <mergeCell ref="A179:A185"/>
    <mergeCell ref="A186:C186"/>
    <mergeCell ref="A171:I171"/>
    <mergeCell ref="I168:I169"/>
    <mergeCell ref="A166:C166"/>
    <mergeCell ref="A172:I172"/>
    <mergeCell ref="A148:A149"/>
    <mergeCell ref="B148:B149"/>
    <mergeCell ref="C148:C149"/>
    <mergeCell ref="D148:D149"/>
    <mergeCell ref="A168:A169"/>
    <mergeCell ref="B168:B169"/>
    <mergeCell ref="C168:C169"/>
    <mergeCell ref="D168:D169"/>
    <mergeCell ref="E168:G168"/>
    <mergeCell ref="A159:A164"/>
    <mergeCell ref="A165:C165"/>
    <mergeCell ref="A153:A156"/>
    <mergeCell ref="A157:C157"/>
    <mergeCell ref="A158:I158"/>
    <mergeCell ref="A145:C145"/>
    <mergeCell ref="A146:C146"/>
    <mergeCell ref="A1:C1"/>
    <mergeCell ref="A23:A24"/>
    <mergeCell ref="B23:B24"/>
    <mergeCell ref="C23:C24"/>
    <mergeCell ref="D23:D24"/>
    <mergeCell ref="E23:G23"/>
    <mergeCell ref="H23:H24"/>
    <mergeCell ref="A3:A4"/>
    <mergeCell ref="B3:B4"/>
    <mergeCell ref="C3:C4"/>
    <mergeCell ref="D3:D4"/>
    <mergeCell ref="E3:G3"/>
    <mergeCell ref="H3:H4"/>
    <mergeCell ref="A76:A81"/>
    <mergeCell ref="A82:C82"/>
    <mergeCell ref="A67:I67"/>
    <mergeCell ref="A68:I68"/>
    <mergeCell ref="A75:I75"/>
    <mergeCell ref="A69:A73"/>
    <mergeCell ref="A74:C74"/>
    <mergeCell ref="A64:A65"/>
    <mergeCell ref="B64:B65"/>
    <mergeCell ref="A151:I151"/>
    <mergeCell ref="D105:D106"/>
    <mergeCell ref="E105:G105"/>
    <mergeCell ref="H105:H106"/>
    <mergeCell ref="I105:I106"/>
    <mergeCell ref="A123:C123"/>
    <mergeCell ref="A124:C124"/>
    <mergeCell ref="A129:I129"/>
    <mergeCell ref="A130:I130"/>
    <mergeCell ref="B105:B106"/>
    <mergeCell ref="C105:C106"/>
    <mergeCell ref="H148:H149"/>
    <mergeCell ref="I148:I149"/>
    <mergeCell ref="A131:A135"/>
    <mergeCell ref="A126:A127"/>
    <mergeCell ref="B126:B127"/>
    <mergeCell ref="C126:C127"/>
    <mergeCell ref="D126:D127"/>
    <mergeCell ref="E126:G126"/>
    <mergeCell ref="H126:H127"/>
    <mergeCell ref="I126:I127"/>
    <mergeCell ref="A136:C136"/>
    <mergeCell ref="A137:I137"/>
    <mergeCell ref="A138:A144"/>
    <mergeCell ref="A152:I152"/>
    <mergeCell ref="A117:A122"/>
    <mergeCell ref="A109:I109"/>
    <mergeCell ref="A110:A114"/>
    <mergeCell ref="A115:C115"/>
    <mergeCell ref="A116:I116"/>
    <mergeCell ref="A83:C83"/>
    <mergeCell ref="A88:I88"/>
    <mergeCell ref="A89:I89"/>
    <mergeCell ref="A90:A93"/>
    <mergeCell ref="A94:C94"/>
    <mergeCell ref="A85:A86"/>
    <mergeCell ref="B85:B86"/>
    <mergeCell ref="C85:C86"/>
    <mergeCell ref="D85:D86"/>
    <mergeCell ref="E85:G85"/>
    <mergeCell ref="H85:H86"/>
    <mergeCell ref="I85:I86"/>
    <mergeCell ref="A95:I95"/>
    <mergeCell ref="A96:A101"/>
    <mergeCell ref="A102:C102"/>
    <mergeCell ref="A103:C103"/>
    <mergeCell ref="A108:I108"/>
    <mergeCell ref="A105:A106"/>
    <mergeCell ref="E1:I1"/>
    <mergeCell ref="A21:C21"/>
    <mergeCell ref="A2:I2"/>
    <mergeCell ref="A62:C62"/>
    <mergeCell ref="A41:C41"/>
    <mergeCell ref="A27:I27"/>
    <mergeCell ref="A28:A31"/>
    <mergeCell ref="A32:C32"/>
    <mergeCell ref="A33:I33"/>
    <mergeCell ref="A34:A39"/>
    <mergeCell ref="A40:C40"/>
    <mergeCell ref="A55:A60"/>
    <mergeCell ref="A61:C61"/>
    <mergeCell ref="A46:I46"/>
    <mergeCell ref="A47:I47"/>
    <mergeCell ref="A48:A52"/>
    <mergeCell ref="A53:C53"/>
    <mergeCell ref="A54:I54"/>
    <mergeCell ref="C43:C44"/>
    <mergeCell ref="I23:I24"/>
    <mergeCell ref="A43:A44"/>
    <mergeCell ref="B43:B44"/>
    <mergeCell ref="A20:C20"/>
    <mergeCell ref="D43:D44"/>
    <mergeCell ref="I3:I4"/>
    <mergeCell ref="A6:I6"/>
    <mergeCell ref="A7:I7"/>
    <mergeCell ref="A8:A11"/>
    <mergeCell ref="C64:C65"/>
    <mergeCell ref="D64:D65"/>
    <mergeCell ref="E64:G64"/>
    <mergeCell ref="H64:H65"/>
    <mergeCell ref="I64:I65"/>
    <mergeCell ref="E43:G43"/>
    <mergeCell ref="H43:H44"/>
    <mergeCell ref="I43:I44"/>
    <mergeCell ref="A12:C12"/>
    <mergeCell ref="A13:I13"/>
    <mergeCell ref="A14:A19"/>
    <mergeCell ref="A26:I26"/>
  </mergeCells>
  <printOptions horizontalCentered="1"/>
  <pageMargins left="0.9055118110236221" right="0.59055118110236227" top="0.59055118110236227" bottom="0.59055118110236227" header="0.31496062992125984" footer="0.31496062992125984"/>
  <pageSetup paperSize="9" scale="66" fitToHeight="0" orientation="portrait" r:id="rId1"/>
  <rowBreaks count="4" manualBreakCount="4">
    <brk id="41" max="16383" man="1"/>
    <brk id="83" max="16383" man="1"/>
    <brk id="124" max="16383" man="1"/>
    <brk id="1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1-4 экспертиза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2025-08-26T09:44:00Z</dcterms:modified>
</cp:coreProperties>
</file>